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autoCompressPictures="0" defaultThemeVersion="124226"/>
  <bookViews>
    <workbookView xWindow="0" yWindow="0" windowWidth="23256" windowHeight="13176" tabRatio="968" activeTab="1"/>
  </bookViews>
  <sheets>
    <sheet name="User Guide" sheetId="34" r:id="rId1"/>
    <sheet name="Explanation of Inputs" sheetId="35" r:id="rId2"/>
    <sheet name="Spreadsheet" sheetId="33" r:id="rId3"/>
  </sheets>
  <definedNames>
    <definedName name="Categories">'User Guide'!$B$12:$B$14</definedName>
    <definedName name="_xlnm.Print_Area" localSheetId="2">Spreadsheet!$B$2:$K$45</definedName>
    <definedName name="_xlnm.Print_Area" localSheetId="0">'User Guide'!$B$2:$B$18</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F21" i="33" l="1"/>
  <c r="F12" i="33"/>
  <c r="G18" i="33"/>
  <c r="G27" i="33"/>
  <c r="G45" i="33"/>
  <c r="F45" i="33"/>
  <c r="G43" i="33"/>
  <c r="F43" i="33"/>
  <c r="F18" i="33"/>
  <c r="F17" i="33"/>
  <c r="F15" i="33"/>
  <c r="F27" i="33"/>
  <c r="F28" i="33"/>
  <c r="F29" i="33"/>
  <c r="F30" i="33"/>
  <c r="F32" i="33"/>
  <c r="F34" i="33"/>
  <c r="G28" i="33"/>
  <c r="G29" i="33"/>
  <c r="G30" i="33"/>
  <c r="F35" i="33"/>
  <c r="F36" i="33"/>
  <c r="F37" i="33"/>
  <c r="F44" i="33"/>
  <c r="F38" i="33"/>
  <c r="F39" i="33"/>
  <c r="G32" i="33"/>
  <c r="G34" i="33"/>
  <c r="F31" i="33"/>
  <c r="G36" i="33"/>
  <c r="G37" i="33"/>
  <c r="G35" i="33"/>
  <c r="G31" i="33"/>
  <c r="G44" i="33"/>
  <c r="F40" i="33"/>
  <c r="G38" i="33"/>
  <c r="G39" i="33"/>
  <c r="G40" i="33"/>
</calcChain>
</file>

<file path=xl/sharedStrings.xml><?xml version="1.0" encoding="utf-8"?>
<sst xmlns="http://schemas.openxmlformats.org/spreadsheetml/2006/main" count="151" uniqueCount="107">
  <si>
    <t>%</t>
  </si>
  <si>
    <t>kWh/a</t>
  </si>
  <si>
    <t>GWh/a</t>
  </si>
  <si>
    <t>Project:</t>
  </si>
  <si>
    <t>Country/Region:</t>
  </si>
  <si>
    <t>Project Number:</t>
  </si>
  <si>
    <t>Project Manager:</t>
  </si>
  <si>
    <t>Category:</t>
  </si>
  <si>
    <t>Path 1</t>
  </si>
  <si>
    <t>Path 2</t>
  </si>
  <si>
    <t>Additional yearly electricity generation</t>
  </si>
  <si>
    <t>Value</t>
  </si>
  <si>
    <t>Unit</t>
  </si>
  <si>
    <t>Year</t>
  </si>
  <si>
    <t>Comment</t>
  </si>
  <si>
    <t>Comments</t>
  </si>
  <si>
    <t>Grid losses</t>
  </si>
  <si>
    <t>Financing share in donor contributions</t>
  </si>
  <si>
    <t>Share of household use in total electricity consumption</t>
  </si>
  <si>
    <t>Annual electricity consumption of all households</t>
  </si>
  <si>
    <t>Annual total electricity consumption</t>
  </si>
  <si>
    <t>Average annual household electricity consumption</t>
  </si>
  <si>
    <t>Number of connected households</t>
  </si>
  <si>
    <t>Number of connected people</t>
  </si>
  <si>
    <t>Total population</t>
  </si>
  <si>
    <t>Electrification rate before the intervention</t>
  </si>
  <si>
    <t>Average household size</t>
  </si>
  <si>
    <t>Number of households</t>
  </si>
  <si>
    <t>Actual number of people receiving new connections (over two years)</t>
  </si>
  <si>
    <t>Security margin</t>
  </si>
  <si>
    <t>kWh/a/household</t>
  </si>
  <si>
    <t>Households</t>
  </si>
  <si>
    <t>Persons</t>
  </si>
  <si>
    <t>Calculated number of new access created</t>
  </si>
  <si>
    <t>Access created after plausibility check</t>
  </si>
  <si>
    <t>Access created after consideration of financing share</t>
  </si>
  <si>
    <t>Access created after consideration of security margin</t>
  </si>
  <si>
    <t>Electrification rate after the intervention</t>
  </si>
  <si>
    <t>Remaining electricity not used for new access</t>
  </si>
  <si>
    <t>Increase in annual average household consumption</t>
  </si>
  <si>
    <t>Average annual household consumption before the intervention</t>
  </si>
  <si>
    <t>Tier before the intervention</t>
  </si>
  <si>
    <t>Acess index before the intervention</t>
  </si>
  <si>
    <t>Average annual household consumption after the intervention</t>
  </si>
  <si>
    <t>Tier after the intervention</t>
  </si>
  <si>
    <t>Acess index after the intervention</t>
  </si>
  <si>
    <t>Additional Information</t>
  </si>
  <si>
    <t>People without access before the intervention</t>
  </si>
  <si>
    <t>Per-capita household consumption before the intervention</t>
  </si>
  <si>
    <t>Per-capita total consumption before the intervention</t>
  </si>
  <si>
    <t>Name</t>
  </si>
  <si>
    <t>Country</t>
  </si>
  <si>
    <t>No.</t>
  </si>
  <si>
    <t>Additional Number:</t>
  </si>
  <si>
    <t>USER-GUIDE: Calculating Energy Access Impact</t>
  </si>
  <si>
    <t xml:space="preserve">After the plausibility check, the donor institution’s financing share in total donor contributions to the project is considered (line 29), since only that share of the result can be attributed to the respective donor. </t>
  </si>
  <si>
    <t xml:space="preserve">Finally, a security margin is applied (currently set at 20%) to account for uncertainties in the input parameters and for the fact that some of the people who are newly connected to the grid may have already had other forms of electricity access before. The final result of persons receiving electricity access through the project is given in line 30 of the Excel-tool. </t>
  </si>
  <si>
    <t>Item</t>
  </si>
  <si>
    <t>Data-Sources (see Discussion Paper)</t>
  </si>
  <si>
    <t>New Power Plants</t>
  </si>
  <si>
    <t>Rehabilitation of Power Plants</t>
  </si>
  <si>
    <t>Categories (Input List for Programme Sheets)</t>
  </si>
  <si>
    <t xml:space="preserve">This Excel-Tool can be used to calculate the number of people receiving access to electricity by electricity on-grid progammes. It is to be seen as supplement to the discussion paper: "Methodologies and Principles for Monitoring Access to Modern Energy: Access to Modern Electricity via on-grid electricity projects: Calculation and Attribution of Achievements to Different Stakeholders". This tool as well as the discussion paper are draft versions. Any comments are highly welcome. </t>
  </si>
  <si>
    <t>Line</t>
  </si>
  <si>
    <t>Line 9</t>
  </si>
  <si>
    <t>Line 10</t>
  </si>
  <si>
    <t>Line 11</t>
  </si>
  <si>
    <t>Line 12</t>
  </si>
  <si>
    <t>Line 13</t>
  </si>
  <si>
    <t>Line 14</t>
  </si>
  <si>
    <t>Line 15</t>
  </si>
  <si>
    <t>Line 16</t>
  </si>
  <si>
    <t>Line 17</t>
  </si>
  <si>
    <t>Line 18</t>
  </si>
  <si>
    <t>Line 19</t>
  </si>
  <si>
    <t>Line 20</t>
  </si>
  <si>
    <t>Line 21</t>
  </si>
  <si>
    <t>Line 22</t>
  </si>
  <si>
    <t>Line 23</t>
  </si>
  <si>
    <t>Line 24</t>
  </si>
  <si>
    <t>Line 25</t>
  </si>
  <si>
    <t>Explanation</t>
  </si>
  <si>
    <t>Anticipated technical grid losses</t>
  </si>
  <si>
    <t>The share of the reporting donor's financial contribution to total donor financing of the project which is to be entered as a percentage.</t>
  </si>
  <si>
    <t>Same as line 19.</t>
  </si>
  <si>
    <t>Same as line 13.</t>
  </si>
  <si>
    <t xml:space="preserve">In order to account for uncertainties in the input parameters a security margin needs to be applied. A value of 20 % is recommended. </t>
  </si>
  <si>
    <t>Detailed instructions on filling out the spreadsheet are given on the following page: "Explanation of Inputs".</t>
  </si>
  <si>
    <t>However, for both paths there may be cases where the numbers required as inputs in the green fields are not directly available, but need to be calculated beforehand. These are indicated by a red frame around those fields - these contain a calculation formula. The formulas require inputs in the yellow fields below. For example: if in path 1 the share of household use in total electricity consumption (line 12) is not known, this will be calculated by dividing the annual electricity consumption of all households (line 13) by the annual total electricity consumption (line 14). But note that the yellow fields only need to be filled in case the input for a green field with a red frame is not known. If the input for a green field with a red frame is available, the formula in that field can simply be overwritten and the yellow fields do not require any input.</t>
  </si>
  <si>
    <t xml:space="preserve">Fields highlighted in red, green, and yellow indicate those fields where inputs can be made. Red fields are for general project information, comments, and additional information about the input numbers used. Green fields indicate those which are required for the calculation. Depending on the available input data, there are two alternative calculation paths (columns F and G) which can be used for the calculation, both delivering the same results. </t>
  </si>
  <si>
    <t>Apart from specific information about the project itself, path 1 requires information about the share of households in total electricity consumption, average annual household electricity consumption and average household size in the project country. Path 2 requires information about total annual electricity consumption and the number of people connected to the electricity grid. The required inputs for path 2 may often be easier to obtain.</t>
  </si>
  <si>
    <t xml:space="preserve">With all green fields of either path 1 or path 2 filled, the Excel-tool calculates the number of persons which can be supplied with electricity from the project (line 27). However, this result is then compared to the number of actual new connections which can be expected to occur in the country (independently of the new power plant) over a period of two years in order to check its plausibility. For instance, let’s assume, that the electricity generated by the power plant could theoretically supply 500,000 persons, but only 100,000 persons will actually be newly connected to the grid through electrification programs within two years after completion of the power plant – then the new power plant can only supply those 100.000 new customers with electricity. The result of this cross-check is given in line 28. The remaining electricity which is not used for new connected consumers (line 32) would be used for increased consumption of previously existing consumers (line 34). </t>
  </si>
  <si>
    <t>The current Excel-tool was developed in order to facilitate calculation of electricity access achieved through the building of new or the rehabilitation of existing power plants. The underlying assumption is that the additional electricity generated by the power plant can be used to supply newly connected consumers in the electricity grid. Further spreadsheets e.g. for transmission or demand-side energy efficiency projects will be added in upcoming updates of this Excel tool.</t>
  </si>
  <si>
    <t>Only if the project results in an additional quantifiable amount of electricity, it can contribute to creating new access. The additional electricity generation is to be entered in GWh per year.</t>
  </si>
  <si>
    <t>Technical grid losses in the project country/grid area (as a total of transmission and distribution losses in % of total electricity generation) are a required input because they reduce the amount of additional electricity which is actually available for the creation of access.</t>
  </si>
  <si>
    <t>Only part of the project country's/grid area's total electricity consumption is used by households. Their corresponding share is to be entered as a percentage.</t>
  </si>
  <si>
    <t>The total amount of electricity consumed on household level in the project country/grid area in GWh per year.</t>
  </si>
  <si>
    <t>The total amount of electricity consumed by all sectors in the project country/grid area in GWh per year.</t>
  </si>
  <si>
    <t>The average amount of electricity which is consumed by households which are connected to the grid in the project country/grid area. It is to be entered as a value in kWh per year.</t>
  </si>
  <si>
    <t>The total number of all households which are connected to the grid in the project country/grid area.</t>
  </si>
  <si>
    <t>The total number of all persons which have a grid connection in the project country/grid area.</t>
  </si>
  <si>
    <t>The project country's/grid area's total population.</t>
  </si>
  <si>
    <t>The project country's/grid area's electrification rate at the time before the project started in percent.</t>
  </si>
  <si>
    <t>The average number of persons living in each household in the project country/grid area.</t>
  </si>
  <si>
    <t>The total number of households in the project country/grid area.</t>
  </si>
  <si>
    <t>The number of people who are to be (in the case of ex-ante estimates) or were actually connected (in the case of ex-post measurements) to the grid in the project country/grid area over a period of two years after finalization of the project. This input is required for the plausibility check of the calculated result. The required expansion of distribution grids for new connections to take place does not have to be financed by the reporting donor’s funds, but can also be funded by third parties.</t>
  </si>
  <si>
    <t>NOTE: In case the project is implemented in a regional grid of a country and not in a nationwide grid, the respective numbers for that regional grid area are to be used as inputs, if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</si>
</sst>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
    <numFmt numFmtId="165" formatCode="#,##0.0"/>
    <numFmt numFmtId="166" formatCode="_-* #,##0.00\ &quot;DM&quot;_-;\-* #,##0.00\ &quot;DM&quot;_-;_-* &quot;-&quot;??\ &quot;DM&quot;_-;_-@_-"/>
    <numFmt numFmtId="167" formatCode="_-* #,##0.00\ _D_M_-;\-* #,##0.00\ _D_M_-;_-* &quot;-&quot;??\ _D_M_-;_-@_-"/>
    <numFmt numFmtId="168" formatCode="#,##0.000000000000"/>
  </numFmts>
  <fonts count="33" x14ac:knownFonts="1">
    <font>
      <sz val="11"/>
      <color theme="1"/>
      <name val="Calibri"/>
      <family val="2"/>
      <scheme val="minor"/>
    </font>
    <font>
      <sz val="10"/>
      <name val="Arial"/>
      <family val="2"/>
    </font>
    <font>
      <b/>
      <sz val="11"/>
      <color theme="1"/>
      <name val="Calibri"/>
      <family val="2"/>
      <scheme val="minor"/>
    </font>
    <font>
      <sz val="11"/>
      <color theme="1"/>
      <name val="Arial"/>
      <family val="2"/>
    </font>
    <font>
      <u/>
      <sz val="11"/>
      <color theme="10"/>
      <name val="Calibri"/>
      <family val="2"/>
      <scheme val="minor"/>
    </font>
    <font>
      <sz val="11"/>
      <name val="Calibri"/>
      <family val="2"/>
      <scheme val="minor"/>
    </font>
    <font>
      <sz val="11"/>
      <color theme="1"/>
      <name val="Calibri"/>
      <family val="2"/>
      <scheme val="minor"/>
    </font>
    <font>
      <b/>
      <sz val="11"/>
      <name val="Calibri"/>
      <family val="2"/>
      <scheme val="minor"/>
    </font>
    <font>
      <u/>
      <sz val="11"/>
      <name val="Calibri"/>
      <family val="2"/>
      <scheme val="minor"/>
    </font>
    <font>
      <sz val="11"/>
      <color rgb="FFC00000"/>
      <name val="Calibri"/>
      <family val="2"/>
      <scheme val="minor"/>
    </font>
    <font>
      <sz val="11"/>
      <color rgb="FFFFC000"/>
      <name val="Calibri"/>
      <family val="2"/>
      <scheme val="minor"/>
    </font>
    <font>
      <sz val="10"/>
      <name val="Arial"/>
      <family val="2"/>
    </font>
    <font>
      <sz val="11"/>
      <color indexed="8"/>
      <name val="Calibri"/>
      <family val="2"/>
    </font>
    <font>
      <sz val="11"/>
      <color indexed="9"/>
      <name val="Calibri"/>
      <family val="2"/>
    </font>
    <font>
      <b/>
      <sz val="11"/>
      <color indexed="18"/>
      <name val="Calibri"/>
      <family val="2"/>
    </font>
    <font>
      <b/>
      <sz val="11"/>
      <color indexed="52"/>
      <name val="Calibri"/>
      <family val="2"/>
    </font>
    <font>
      <sz val="11"/>
      <name val="Arial"/>
      <family val="2"/>
    </font>
    <font>
      <sz val="11"/>
      <color indexed="54"/>
      <name val="Calibri"/>
      <family val="2"/>
    </font>
    <font>
      <b/>
      <sz val="11"/>
      <color indexed="8"/>
      <name val="Calibri"/>
      <family val="2"/>
    </font>
    <font>
      <i/>
      <sz val="11"/>
      <color indexed="23"/>
      <name val="Calibri"/>
      <family val="2"/>
    </font>
    <font>
      <sz val="11"/>
      <color indexed="21"/>
      <name val="Calibri"/>
      <family val="2"/>
    </font>
    <font>
      <sz val="11"/>
      <color indexed="50"/>
      <name val="Calibri"/>
      <family val="2"/>
    </font>
    <font>
      <sz val="11"/>
      <color indexed="20"/>
      <name val="Calibri"/>
      <family val="2"/>
    </font>
    <font>
      <b/>
      <sz val="18"/>
      <color indexed="17"/>
      <name val="Cambria"/>
      <family val="2"/>
    </font>
    <font>
      <b/>
      <sz val="15"/>
      <color indexed="17"/>
      <name val="Calibri"/>
      <family val="2"/>
    </font>
    <font>
      <b/>
      <sz val="13"/>
      <color indexed="17"/>
      <name val="Calibri"/>
      <family val="2"/>
    </font>
    <font>
      <b/>
      <sz val="11"/>
      <color indexed="17"/>
      <name val="Calibri"/>
      <family val="2"/>
    </font>
    <font>
      <sz val="11"/>
      <color indexed="52"/>
      <name val="Calibri"/>
      <family val="2"/>
    </font>
    <font>
      <sz val="11"/>
      <color indexed="10"/>
      <name val="Calibri"/>
      <family val="2"/>
    </font>
    <font>
      <b/>
      <sz val="11"/>
      <color indexed="9"/>
      <name val="Calibri"/>
      <family val="2"/>
    </font>
    <font>
      <u/>
      <sz val="11"/>
      <color theme="11"/>
      <name val="Calibri"/>
      <family val="2"/>
      <scheme val="minor"/>
    </font>
    <font>
      <sz val="11"/>
      <color rgb="FF000000"/>
      <name val="Calibri"/>
      <family val="2"/>
      <scheme val="minor"/>
    </font>
    <font>
      <sz val="8"/>
      <name val="Calibri"/>
      <family val="2"/>
      <scheme val="minor"/>
    </font>
  </fonts>
  <fills count="21">
    <fill>
      <patternFill patternType="none"/>
    </fill>
    <fill>
      <patternFill patternType="gray125"/>
    </fill>
    <fill>
      <patternFill patternType="solid">
        <fgColor theme="0" tint="-0.14999847407452621"/>
        <bgColor indexed="64"/>
      </patternFill>
    </fill>
    <fill>
      <patternFill patternType="solid">
        <fgColor rgb="FFF7FE98"/>
        <bgColor indexed="64"/>
      </patternFill>
    </fill>
    <fill>
      <patternFill patternType="solid">
        <fgColor indexed="34"/>
      </patternFill>
    </fill>
    <fill>
      <patternFill patternType="solid">
        <fgColor indexed="30"/>
      </patternFill>
    </fill>
    <fill>
      <patternFill patternType="solid">
        <fgColor indexed="9"/>
      </patternFill>
    </fill>
    <fill>
      <patternFill patternType="solid">
        <fgColor indexed="47"/>
      </patternFill>
    </fill>
    <fill>
      <patternFill patternType="solid">
        <fgColor indexed="19"/>
      </patternFill>
    </fill>
    <fill>
      <patternFill patternType="solid">
        <fgColor indexed="63"/>
      </patternFill>
    </fill>
    <fill>
      <patternFill patternType="solid">
        <fgColor indexed="36"/>
      </patternFill>
    </fill>
    <fill>
      <patternFill patternType="solid">
        <fgColor indexed="25"/>
      </patternFill>
    </fill>
    <fill>
      <patternFill patternType="solid">
        <fgColor indexed="26"/>
      </patternFill>
    </fill>
    <fill>
      <patternFill patternType="solid">
        <fgColor indexed="33"/>
      </patternFill>
    </fill>
    <fill>
      <patternFill patternType="solid">
        <fgColor indexed="54"/>
      </patternFill>
    </fill>
    <fill>
      <patternFill patternType="solid">
        <fgColor indexed="42"/>
      </patternFill>
    </fill>
    <fill>
      <patternFill patternType="solid">
        <fgColor indexed="43"/>
      </patternFill>
    </fill>
    <fill>
      <patternFill patternType="solid">
        <fgColor indexed="45"/>
      </patternFill>
    </fill>
    <fill>
      <patternFill patternType="solid">
        <fgColor indexed="55"/>
      </patternFill>
    </fill>
    <fill>
      <patternFill patternType="solid">
        <fgColor theme="5" tint="0.59999389629810485"/>
        <bgColor indexed="64"/>
      </patternFill>
    </fill>
    <fill>
      <patternFill patternType="solid">
        <fgColor theme="6" tint="0.39997558519241921"/>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rgb="FFC00000"/>
      </left>
      <right style="medium">
        <color rgb="FFC00000"/>
      </right>
      <top style="medium">
        <color rgb="FFC00000"/>
      </top>
      <bottom style="medium">
        <color rgb="FFC00000"/>
      </bottom>
      <diagonal/>
    </border>
    <border>
      <left style="thin">
        <color auto="1"/>
      </left>
      <right style="thin">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style="medium">
        <color auto="1"/>
      </bottom>
      <diagonal/>
    </border>
    <border>
      <left/>
      <right style="medium">
        <color auto="1"/>
      </right>
      <top style="medium">
        <color auto="1"/>
      </top>
      <bottom/>
      <diagonal/>
    </border>
    <border>
      <left style="thin">
        <color auto="1"/>
      </left>
      <right/>
      <top style="medium">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right/>
      <top style="thin">
        <color indexed="26"/>
      </top>
      <bottom style="double">
        <color indexed="26"/>
      </bottom>
      <diagonal/>
    </border>
    <border>
      <left style="thin">
        <color indexed="25"/>
      </left>
      <right style="thin">
        <color indexed="25"/>
      </right>
      <top style="thin">
        <color indexed="25"/>
      </top>
      <bottom style="thin">
        <color indexed="25"/>
      </bottom>
      <diagonal/>
    </border>
    <border>
      <left/>
      <right/>
      <top/>
      <bottom style="thick">
        <color indexed="26"/>
      </bottom>
      <diagonal/>
    </border>
    <border>
      <left/>
      <right/>
      <top/>
      <bottom style="thick">
        <color indexed="36"/>
      </bottom>
      <diagonal/>
    </border>
    <border>
      <left/>
      <right/>
      <top/>
      <bottom style="medium">
        <color indexed="36"/>
      </bottom>
      <diagonal/>
    </border>
    <border>
      <left/>
      <right/>
      <top/>
      <bottom style="double">
        <color indexed="52"/>
      </bottom>
      <diagonal/>
    </border>
    <border>
      <left style="double">
        <color indexed="18"/>
      </left>
      <right style="double">
        <color indexed="18"/>
      </right>
      <top style="double">
        <color indexed="18"/>
      </top>
      <bottom style="double">
        <color indexed="18"/>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medium">
        <color auto="1"/>
      </top>
      <bottom style="thin">
        <color auto="1"/>
      </bottom>
      <diagonal/>
    </border>
    <border>
      <left style="medium">
        <color rgb="FFC00000"/>
      </left>
      <right style="medium">
        <color rgb="FFC00000"/>
      </right>
      <top style="medium">
        <color rgb="FFC00000"/>
      </top>
      <bottom/>
      <diagonal/>
    </border>
    <border>
      <left style="thin">
        <color auto="1"/>
      </left>
      <right style="thin">
        <color auto="1"/>
      </right>
      <top style="medium">
        <color rgb="FFC00000"/>
      </top>
      <bottom style="thin">
        <color auto="1"/>
      </bottom>
      <diagonal/>
    </border>
    <border>
      <left style="medium">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4" fillId="0" borderId="0" applyNumberFormat="0" applyFill="0" applyBorder="0" applyAlignment="0" applyProtection="0"/>
    <xf numFmtId="9" fontId="6" fillId="0" borderId="0" applyFont="0" applyFill="0" applyBorder="0" applyAlignment="0" applyProtection="0"/>
    <xf numFmtId="0" fontId="11" fillId="0" borderId="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7"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7"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7"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8" borderId="0" applyNumberFormat="0" applyBorder="0" applyAlignment="0" applyProtection="0"/>
    <xf numFmtId="0" fontId="13" fillId="14"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5" borderId="41" applyNumberFormat="0" applyAlignment="0" applyProtection="0"/>
    <xf numFmtId="0" fontId="15" fillId="5" borderId="42" applyNumberFormat="0" applyAlignment="0" applyProtection="0"/>
    <xf numFmtId="167" fontId="16" fillId="0" borderId="0" applyFont="0" applyFill="0" applyBorder="0" applyAlignment="0" applyProtection="0"/>
    <xf numFmtId="166" fontId="16" fillId="0" borderId="0" applyFont="0" applyFill="0" applyBorder="0" applyAlignment="0" applyProtection="0"/>
    <xf numFmtId="0" fontId="17" fillId="7" borderId="42" applyNumberFormat="0" applyAlignment="0" applyProtection="0"/>
    <xf numFmtId="0" fontId="18" fillId="0" borderId="43" applyNumberFormat="0" applyFill="0" applyAlignment="0" applyProtection="0"/>
    <xf numFmtId="0" fontId="19" fillId="0" borderId="0" applyNumberFormat="0" applyFill="0" applyBorder="0" applyAlignment="0" applyProtection="0"/>
    <xf numFmtId="44" fontId="11" fillId="0" borderId="0" applyFont="0" applyFill="0" applyBorder="0" applyAlignment="0" applyProtection="0"/>
    <xf numFmtId="0" fontId="20" fillId="15" borderId="0" applyNumberFormat="0" applyBorder="0" applyAlignment="0" applyProtection="0"/>
    <xf numFmtId="0" fontId="21" fillId="16" borderId="0" applyNumberFormat="0" applyBorder="0" applyAlignment="0" applyProtection="0"/>
    <xf numFmtId="0" fontId="1" fillId="0" borderId="0"/>
    <xf numFmtId="0" fontId="16" fillId="0" borderId="0"/>
    <xf numFmtId="0" fontId="11" fillId="16" borderId="44" applyNumberFormat="0" applyFont="0" applyAlignment="0" applyProtection="0"/>
    <xf numFmtId="0" fontId="22" fillId="17" borderId="0" applyNumberFormat="0" applyBorder="0" applyAlignment="0" applyProtection="0"/>
    <xf numFmtId="0" fontId="23" fillId="0" borderId="0" applyNumberFormat="0" applyFill="0" applyBorder="0" applyAlignment="0" applyProtection="0"/>
    <xf numFmtId="0" fontId="24" fillId="0" borderId="45" applyNumberFormat="0" applyFill="0" applyAlignment="0" applyProtection="0"/>
    <xf numFmtId="0" fontId="25" fillId="0" borderId="46" applyNumberFormat="0" applyFill="0" applyAlignment="0" applyProtection="0"/>
    <xf numFmtId="0" fontId="26" fillId="0" borderId="47" applyNumberFormat="0" applyFill="0" applyAlignment="0" applyProtection="0"/>
    <xf numFmtId="0" fontId="26" fillId="0" borderId="0" applyNumberFormat="0" applyFill="0" applyBorder="0" applyAlignment="0" applyProtection="0"/>
    <xf numFmtId="0" fontId="27" fillId="0" borderId="48" applyNumberFormat="0" applyFill="0" applyAlignment="0" applyProtection="0"/>
    <xf numFmtId="0" fontId="28" fillId="0" borderId="0" applyNumberFormat="0" applyFill="0" applyBorder="0" applyAlignment="0" applyProtection="0"/>
    <xf numFmtId="0" fontId="29" fillId="18" borderId="49"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cellStyleXfs>
  <cellXfs count="167">
    <xf numFmtId="0" fontId="0" fillId="0" borderId="0" xfId="0"/>
    <xf numFmtId="0" fontId="0" fillId="0" borderId="0" xfId="0" applyProtection="1"/>
    <xf numFmtId="0" fontId="5" fillId="0" borderId="1" xfId="0" applyFont="1" applyFill="1" applyBorder="1" applyProtection="1"/>
    <xf numFmtId="0" fontId="5" fillId="0" borderId="5" xfId="0" applyFont="1" applyFill="1" applyBorder="1" applyProtection="1"/>
    <xf numFmtId="10" fontId="6" fillId="0" borderId="1" xfId="2" applyNumberFormat="1" applyFont="1" applyFill="1" applyBorder="1" applyAlignment="1" applyProtection="1">
      <alignment horizontal="center"/>
    </xf>
    <xf numFmtId="0" fontId="0" fillId="0" borderId="1" xfId="0" applyFill="1" applyBorder="1" applyAlignment="1" applyProtection="1">
      <alignment horizontal="center"/>
    </xf>
    <xf numFmtId="3" fontId="5" fillId="3" borderId="2" xfId="0" applyNumberFormat="1" applyFont="1" applyFill="1" applyBorder="1" applyAlignment="1" applyProtection="1">
      <alignment horizontal="center"/>
      <protection locked="0"/>
    </xf>
    <xf numFmtId="3" fontId="5" fillId="3" borderId="4" xfId="0" applyNumberFormat="1" applyFont="1" applyFill="1" applyBorder="1" applyAlignment="1" applyProtection="1">
      <alignment horizontal="center"/>
      <protection locked="0"/>
    </xf>
    <xf numFmtId="3" fontId="5" fillId="3" borderId="8" xfId="0" applyNumberFormat="1" applyFont="1" applyFill="1" applyBorder="1" applyAlignment="1" applyProtection="1">
      <alignment horizontal="center"/>
      <protection locked="0"/>
    </xf>
    <xf numFmtId="3" fontId="5" fillId="3" borderId="1" xfId="0" applyNumberFormat="1" applyFont="1" applyFill="1" applyBorder="1" applyAlignment="1" applyProtection="1">
      <alignment horizontal="center"/>
      <protection locked="0"/>
    </xf>
    <xf numFmtId="3" fontId="0" fillId="0" borderId="2" xfId="0" applyNumberFormat="1" applyFont="1" applyFill="1" applyBorder="1" applyAlignment="1" applyProtection="1">
      <alignment horizontal="center"/>
    </xf>
    <xf numFmtId="3" fontId="0" fillId="0" borderId="21" xfId="0" applyNumberFormat="1" applyBorder="1" applyProtection="1"/>
    <xf numFmtId="3" fontId="0" fillId="0" borderId="1" xfId="0" applyNumberFormat="1" applyFill="1" applyBorder="1" applyAlignment="1" applyProtection="1">
      <alignment horizontal="center"/>
    </xf>
    <xf numFmtId="0" fontId="0" fillId="0" borderId="18" xfId="0" applyFill="1" applyBorder="1" applyProtection="1"/>
    <xf numFmtId="0" fontId="0" fillId="0" borderId="22" xfId="0" applyFill="1" applyBorder="1" applyProtection="1"/>
    <xf numFmtId="0" fontId="5" fillId="0" borderId="15" xfId="0" applyFont="1" applyFill="1" applyBorder="1" applyProtection="1"/>
    <xf numFmtId="0" fontId="7" fillId="2" borderId="38" xfId="0" applyFont="1" applyFill="1" applyBorder="1" applyAlignment="1" applyProtection="1">
      <alignment horizontal="center"/>
    </xf>
    <xf numFmtId="0" fontId="7" fillId="2" borderId="40" xfId="0" applyFont="1" applyFill="1" applyBorder="1" applyAlignment="1" applyProtection="1">
      <alignment horizontal="center"/>
    </xf>
    <xf numFmtId="3" fontId="0" fillId="0" borderId="1" xfId="0" applyNumberFormat="1" applyBorder="1" applyAlignment="1" applyProtection="1">
      <alignment horizontal="center"/>
    </xf>
    <xf numFmtId="3" fontId="0" fillId="0" borderId="21" xfId="0" applyNumberFormat="1" applyBorder="1" applyAlignment="1" applyProtection="1">
      <alignment horizontal="center"/>
    </xf>
    <xf numFmtId="3" fontId="0" fillId="0" borderId="1" xfId="0" applyNumberFormat="1" applyFont="1" applyFill="1" applyBorder="1" applyAlignment="1" applyProtection="1">
      <alignment horizontal="center"/>
    </xf>
    <xf numFmtId="3" fontId="0" fillId="0" borderId="18" xfId="0" applyNumberFormat="1" applyFont="1" applyFill="1" applyBorder="1" applyProtection="1"/>
    <xf numFmtId="3" fontId="5" fillId="0" borderId="33" xfId="0" applyNumberFormat="1" applyFont="1" applyBorder="1" applyAlignment="1" applyProtection="1">
      <alignment horizontal="center"/>
    </xf>
    <xf numFmtId="3" fontId="5" fillId="0" borderId="15" xfId="0" applyNumberFormat="1" applyFont="1" applyBorder="1" applyAlignment="1" applyProtection="1">
      <alignment horizontal="center"/>
    </xf>
    <xf numFmtId="3" fontId="0" fillId="0" borderId="16" xfId="0" applyNumberFormat="1" applyBorder="1" applyProtection="1"/>
    <xf numFmtId="4" fontId="0" fillId="0" borderId="21" xfId="0" applyNumberFormat="1" applyFont="1" applyFill="1" applyBorder="1" applyAlignment="1" applyProtection="1">
      <alignment horizontal="center"/>
    </xf>
    <xf numFmtId="0" fontId="5" fillId="0" borderId="19" xfId="0" applyFont="1" applyFill="1" applyBorder="1" applyAlignment="1" applyProtection="1">
      <alignment horizontal="left"/>
    </xf>
    <xf numFmtId="3" fontId="0" fillId="0" borderId="2" xfId="0" applyNumberFormat="1" applyBorder="1" applyAlignment="1" applyProtection="1">
      <alignment horizontal="center"/>
    </xf>
    <xf numFmtId="0" fontId="0" fillId="0" borderId="18" xfId="0" applyBorder="1" applyProtection="1"/>
    <xf numFmtId="0" fontId="0" fillId="0" borderId="57" xfId="0" applyBorder="1" applyAlignment="1" applyProtection="1">
      <alignment horizontal="left"/>
    </xf>
    <xf numFmtId="0" fontId="0" fillId="0" borderId="18" xfId="0" applyBorder="1" applyAlignment="1" applyProtection="1">
      <alignment horizontal="left"/>
    </xf>
    <xf numFmtId="0" fontId="0" fillId="0" borderId="22" xfId="0" applyBorder="1" applyAlignment="1" applyProtection="1">
      <alignment horizontal="left"/>
    </xf>
    <xf numFmtId="3" fontId="9" fillId="3" borderId="7" xfId="0" applyNumberFormat="1" applyFont="1" applyFill="1" applyBorder="1" applyAlignment="1" applyProtection="1">
      <alignment horizontal="center"/>
      <protection locked="0"/>
    </xf>
    <xf numFmtId="3" fontId="5" fillId="3" borderId="54" xfId="0" applyNumberFormat="1" applyFont="1" applyFill="1" applyBorder="1" applyAlignment="1" applyProtection="1">
      <alignment horizontal="center"/>
      <protection locked="0"/>
    </xf>
    <xf numFmtId="164" fontId="5" fillId="3" borderId="8" xfId="0" applyNumberFormat="1" applyFont="1" applyFill="1" applyBorder="1" applyAlignment="1" applyProtection="1">
      <alignment horizontal="center"/>
      <protection locked="0"/>
    </xf>
    <xf numFmtId="3" fontId="9" fillId="3" borderId="53" xfId="0" applyNumberFormat="1" applyFont="1" applyFill="1" applyBorder="1" applyAlignment="1" applyProtection="1">
      <alignment horizontal="center"/>
      <protection locked="0"/>
    </xf>
    <xf numFmtId="0" fontId="0" fillId="0" borderId="0" xfId="0" applyFill="1" applyBorder="1" applyAlignment="1" applyProtection="1">
      <protection locked="0"/>
    </xf>
    <xf numFmtId="0" fontId="2" fillId="0" borderId="27" xfId="0" applyFont="1" applyBorder="1" applyAlignment="1" applyProtection="1">
      <alignment horizontal="center"/>
      <protection locked="0"/>
    </xf>
    <xf numFmtId="0" fontId="0" fillId="0" borderId="0" xfId="0" applyProtection="1">
      <protection locked="0"/>
    </xf>
    <xf numFmtId="0" fontId="10" fillId="0" borderId="0" xfId="0" applyFont="1" applyFill="1" applyProtection="1">
      <protection locked="0"/>
    </xf>
    <xf numFmtId="0" fontId="0" fillId="0" borderId="0" xfId="0" applyFont="1" applyFill="1" applyBorder="1" applyAlignment="1" applyProtection="1">
      <protection locked="0"/>
    </xf>
    <xf numFmtId="0" fontId="3" fillId="0" borderId="0" xfId="0" applyFont="1" applyAlignment="1" applyProtection="1">
      <alignment horizontal="justify" vertical="center"/>
      <protection locked="0"/>
    </xf>
    <xf numFmtId="0" fontId="5" fillId="0" borderId="0" xfId="0" applyFont="1" applyProtection="1">
      <protection locked="0"/>
    </xf>
    <xf numFmtId="2" fontId="0" fillId="0" borderId="0" xfId="0" applyNumberFormat="1" applyProtection="1">
      <protection locked="0"/>
    </xf>
    <xf numFmtId="168" fontId="0" fillId="0" borderId="0" xfId="0" applyNumberFormat="1" applyProtection="1">
      <protection locked="0"/>
    </xf>
    <xf numFmtId="4" fontId="0" fillId="0" borderId="0" xfId="0" applyNumberFormat="1" applyProtection="1">
      <protection locked="0"/>
    </xf>
    <xf numFmtId="3" fontId="0" fillId="0" borderId="0" xfId="0" applyNumberFormat="1" applyFont="1" applyFill="1" applyBorder="1" applyAlignment="1" applyProtection="1">
      <alignment horizontal="right"/>
      <protection locked="0"/>
    </xf>
    <xf numFmtId="4" fontId="0" fillId="0" borderId="0" xfId="0" applyNumberFormat="1" applyFont="1" applyFill="1" applyBorder="1" applyProtection="1">
      <protection locked="0"/>
    </xf>
    <xf numFmtId="0" fontId="0" fillId="0" borderId="0" xfId="0" applyFill="1" applyBorder="1" applyProtection="1">
      <protection locked="0"/>
    </xf>
    <xf numFmtId="0" fontId="31" fillId="0" borderId="0" xfId="0" applyFont="1"/>
    <xf numFmtId="49" fontId="3" fillId="0" borderId="0" xfId="0" applyNumberFormat="1" applyFont="1" applyAlignment="1">
      <alignment horizontal="left" vertical="top" wrapText="1"/>
    </xf>
    <xf numFmtId="0" fontId="0" fillId="0" borderId="8" xfId="0" applyBorder="1"/>
    <xf numFmtId="49" fontId="3" fillId="0" borderId="8" xfId="0" applyNumberFormat="1" applyFont="1" applyBorder="1" applyAlignment="1">
      <alignment horizontal="left" vertical="top" wrapText="1"/>
    </xf>
    <xf numFmtId="49" fontId="3" fillId="0" borderId="2" xfId="0" applyNumberFormat="1" applyFont="1" applyBorder="1" applyAlignment="1">
      <alignment horizontal="left" vertical="top" wrapText="1"/>
    </xf>
    <xf numFmtId="0" fontId="2" fillId="2" borderId="1" xfId="0" applyFont="1" applyFill="1" applyBorder="1"/>
    <xf numFmtId="0" fontId="5" fillId="0" borderId="3" xfId="0" applyFont="1" applyFill="1" applyBorder="1" applyAlignment="1" applyProtection="1">
      <alignment horizontal="left"/>
    </xf>
    <xf numFmtId="0" fontId="5" fillId="0" borderId="1" xfId="0" applyFont="1" applyFill="1" applyBorder="1" applyAlignment="1" applyProtection="1">
      <alignment horizontal="left"/>
    </xf>
    <xf numFmtId="49" fontId="3" fillId="0" borderId="0" xfId="0" applyNumberFormat="1" applyFont="1" applyBorder="1" applyAlignment="1">
      <alignment horizontal="left" vertical="top" wrapText="1"/>
    </xf>
    <xf numFmtId="0" fontId="2" fillId="2" borderId="31" xfId="0" applyFont="1" applyFill="1" applyBorder="1" applyAlignment="1" applyProtection="1">
      <alignment horizontal="center"/>
    </xf>
    <xf numFmtId="0" fontId="0" fillId="19" borderId="9" xfId="0" applyFill="1" applyBorder="1" applyProtection="1">
      <protection locked="0"/>
    </xf>
    <xf numFmtId="0" fontId="0" fillId="19" borderId="10" xfId="0" applyFill="1" applyBorder="1" applyProtection="1">
      <protection locked="0"/>
    </xf>
    <xf numFmtId="0" fontId="0" fillId="19" borderId="10" xfId="0" applyFill="1" applyBorder="1" applyAlignment="1" applyProtection="1">
      <alignment horizontal="left"/>
      <protection locked="0"/>
    </xf>
    <xf numFmtId="0" fontId="0" fillId="19" borderId="37" xfId="0" applyFont="1" applyFill="1" applyBorder="1" applyProtection="1">
      <protection locked="0"/>
    </xf>
    <xf numFmtId="0" fontId="0" fillId="19" borderId="15" xfId="0" applyFont="1" applyFill="1" applyBorder="1" applyProtection="1">
      <protection locked="0"/>
    </xf>
    <xf numFmtId="0" fontId="0" fillId="19" borderId="15" xfId="0" applyFill="1" applyBorder="1" applyProtection="1">
      <protection locked="0"/>
    </xf>
    <xf numFmtId="0" fontId="0" fillId="19" borderId="16" xfId="0" applyFill="1" applyBorder="1" applyProtection="1">
      <protection locked="0"/>
    </xf>
    <xf numFmtId="0" fontId="4" fillId="19" borderId="1" xfId="1" applyFill="1" applyBorder="1" applyProtection="1">
      <protection locked="0"/>
    </xf>
    <xf numFmtId="0" fontId="5" fillId="19" borderId="1" xfId="0" applyFont="1" applyFill="1" applyBorder="1" applyProtection="1">
      <protection locked="0"/>
    </xf>
    <xf numFmtId="0" fontId="5" fillId="19" borderId="18" xfId="0" applyFont="1" applyFill="1" applyBorder="1" applyProtection="1">
      <protection locked="0"/>
    </xf>
    <xf numFmtId="0" fontId="5" fillId="19" borderId="1" xfId="1" applyFont="1" applyFill="1" applyBorder="1" applyProtection="1">
      <protection locked="0"/>
    </xf>
    <xf numFmtId="0" fontId="8" fillId="19" borderId="1" xfId="1" applyFont="1" applyFill="1" applyBorder="1" applyProtection="1">
      <protection locked="0"/>
    </xf>
    <xf numFmtId="0" fontId="5" fillId="19" borderId="21" xfId="1" applyFont="1" applyFill="1" applyBorder="1" applyProtection="1">
      <protection locked="0"/>
    </xf>
    <xf numFmtId="0" fontId="8" fillId="19" borderId="21" xfId="1" applyFont="1" applyFill="1" applyBorder="1" applyProtection="1">
      <protection locked="0"/>
    </xf>
    <xf numFmtId="0" fontId="5" fillId="19" borderId="22" xfId="0" applyFont="1" applyFill="1" applyBorder="1" applyProtection="1">
      <protection locked="0"/>
    </xf>
    <xf numFmtId="165" fontId="5" fillId="20" borderId="15" xfId="0" applyNumberFormat="1" applyFont="1" applyFill="1" applyBorder="1" applyAlignment="1" applyProtection="1">
      <alignment horizontal="center"/>
      <protection locked="0"/>
    </xf>
    <xf numFmtId="164" fontId="5" fillId="20" borderId="1" xfId="0" applyNumberFormat="1" applyFont="1" applyFill="1" applyBorder="1" applyAlignment="1" applyProtection="1">
      <alignment horizontal="center"/>
      <protection locked="0"/>
    </xf>
    <xf numFmtId="164" fontId="5" fillId="20" borderId="4" xfId="0" applyNumberFormat="1" applyFont="1" applyFill="1" applyBorder="1" applyAlignment="1" applyProtection="1">
      <alignment horizontal="center"/>
      <protection locked="0"/>
    </xf>
    <xf numFmtId="164" fontId="9" fillId="20" borderId="7" xfId="0" applyNumberFormat="1" applyFont="1" applyFill="1" applyBorder="1" applyAlignment="1" applyProtection="1">
      <alignment horizontal="center"/>
      <protection locked="0"/>
    </xf>
    <xf numFmtId="3" fontId="9" fillId="20" borderId="7" xfId="0" applyNumberFormat="1" applyFont="1" applyFill="1" applyBorder="1" applyAlignment="1" applyProtection="1">
      <alignment horizontal="center"/>
      <protection locked="0"/>
    </xf>
    <xf numFmtId="3" fontId="9" fillId="20" borderId="53" xfId="0" applyNumberFormat="1" applyFont="1" applyFill="1" applyBorder="1" applyAlignment="1" applyProtection="1">
      <alignment horizontal="center"/>
      <protection locked="0"/>
    </xf>
    <xf numFmtId="3" fontId="5" fillId="20" borderId="1" xfId="0" applyNumberFormat="1" applyFont="1" applyFill="1" applyBorder="1" applyAlignment="1" applyProtection="1">
      <alignment horizontal="center"/>
      <protection locked="0"/>
    </xf>
    <xf numFmtId="9" fontId="5" fillId="20" borderId="21" xfId="2" applyFont="1" applyFill="1" applyBorder="1" applyAlignment="1" applyProtection="1">
      <alignment horizontal="center"/>
      <protection locked="0"/>
    </xf>
    <xf numFmtId="3" fontId="2" fillId="0" borderId="1" xfId="0" applyNumberFormat="1" applyFont="1" applyFill="1" applyBorder="1" applyAlignment="1" applyProtection="1">
      <alignment horizontal="center"/>
    </xf>
    <xf numFmtId="3" fontId="2" fillId="0" borderId="18" xfId="0" applyNumberFormat="1" applyFont="1" applyFill="1" applyBorder="1" applyProtection="1"/>
    <xf numFmtId="3" fontId="2" fillId="0" borderId="15" xfId="0" applyNumberFormat="1" applyFont="1" applyFill="1" applyBorder="1" applyAlignment="1" applyProtection="1">
      <alignment horizontal="center"/>
    </xf>
    <xf numFmtId="0" fontId="2" fillId="0" borderId="16" xfId="0" applyFont="1" applyFill="1" applyBorder="1" applyProtection="1"/>
    <xf numFmtId="2" fontId="2" fillId="0" borderId="1" xfId="0" applyNumberFormat="1" applyFont="1" applyFill="1" applyBorder="1" applyAlignment="1" applyProtection="1">
      <alignment horizontal="center"/>
    </xf>
    <xf numFmtId="2" fontId="2" fillId="0" borderId="21" xfId="0" applyNumberFormat="1" applyFont="1" applyFill="1" applyBorder="1" applyAlignment="1" applyProtection="1">
      <alignment horizontal="center"/>
    </xf>
    <xf numFmtId="0" fontId="2" fillId="2" borderId="12" xfId="0" applyFont="1" applyFill="1" applyBorder="1" applyAlignment="1" applyProtection="1">
      <alignment horizontal="center"/>
    </xf>
    <xf numFmtId="3" fontId="5" fillId="0" borderId="2" xfId="0" applyNumberFormat="1" applyFont="1" applyFill="1" applyBorder="1" applyAlignment="1" applyProtection="1">
      <alignment horizontal="center"/>
      <protection locked="0"/>
    </xf>
    <xf numFmtId="164" fontId="5" fillId="0" borderId="1" xfId="0" applyNumberFormat="1" applyFont="1" applyFill="1" applyBorder="1" applyAlignment="1" applyProtection="1">
      <alignment horizontal="center"/>
      <protection locked="0"/>
    </xf>
    <xf numFmtId="3" fontId="5" fillId="20" borderId="59" xfId="0" applyNumberFormat="1" applyFont="1" applyFill="1" applyBorder="1" applyAlignment="1" applyProtection="1">
      <alignment horizontal="center"/>
      <protection locked="0"/>
    </xf>
    <xf numFmtId="3" fontId="5" fillId="0" borderId="59" xfId="0" applyNumberFormat="1" applyFont="1" applyFill="1" applyBorder="1" applyAlignment="1" applyProtection="1">
      <alignment horizontal="center"/>
      <protection locked="0"/>
    </xf>
    <xf numFmtId="0" fontId="0" fillId="0" borderId="60" xfId="0" applyBorder="1"/>
    <xf numFmtId="0" fontId="0" fillId="0" borderId="61" xfId="0" applyBorder="1" applyAlignment="1">
      <alignment vertical="center"/>
    </xf>
    <xf numFmtId="0" fontId="5" fillId="0" borderId="61" xfId="0" applyFont="1" applyFill="1" applyBorder="1" applyAlignment="1" applyProtection="1">
      <alignment vertical="center"/>
    </xf>
    <xf numFmtId="0" fontId="0" fillId="0" borderId="61" xfId="0" applyBorder="1" applyAlignment="1">
      <alignment vertical="center" wrapText="1"/>
    </xf>
    <xf numFmtId="0" fontId="5" fillId="0" borderId="61" xfId="0" applyFont="1" applyFill="1" applyBorder="1" applyAlignment="1" applyProtection="1">
      <alignment horizontal="left" vertical="center"/>
    </xf>
    <xf numFmtId="0" fontId="0" fillId="0" borderId="61" xfId="0" applyFont="1" applyFill="1" applyBorder="1" applyAlignment="1" applyProtection="1">
      <alignment vertical="center"/>
    </xf>
    <xf numFmtId="0" fontId="2" fillId="2" borderId="61" xfId="0" applyFont="1" applyFill="1" applyBorder="1"/>
    <xf numFmtId="49" fontId="16" fillId="0" borderId="8" xfId="0" applyNumberFormat="1" applyFont="1" applyBorder="1" applyAlignment="1">
      <alignment horizontal="left" vertical="top" wrapText="1"/>
    </xf>
    <xf numFmtId="0" fontId="5" fillId="0" borderId="61" xfId="0" applyFont="1" applyBorder="1" applyAlignment="1">
      <alignment vertical="center" wrapText="1"/>
    </xf>
    <xf numFmtId="0" fontId="2" fillId="2" borderId="29" xfId="0" applyFont="1" applyFill="1" applyBorder="1" applyAlignment="1" applyProtection="1">
      <alignment horizontal="center"/>
    </xf>
    <xf numFmtId="0" fontId="2" fillId="2" borderId="30" xfId="0" applyFont="1" applyFill="1" applyBorder="1" applyAlignment="1" applyProtection="1">
      <alignment horizontal="center"/>
    </xf>
    <xf numFmtId="0" fontId="2" fillId="2" borderId="32" xfId="0" applyFont="1" applyFill="1" applyBorder="1" applyAlignment="1" applyProtection="1">
      <alignment horizontal="center"/>
    </xf>
    <xf numFmtId="0" fontId="0" fillId="19" borderId="29" xfId="0" applyFill="1" applyBorder="1" applyAlignment="1" applyProtection="1">
      <alignment horizontal="left" vertical="top" wrapText="1"/>
      <protection locked="0"/>
    </xf>
    <xf numFmtId="0" fontId="0" fillId="19" borderId="30" xfId="0" applyFill="1" applyBorder="1" applyAlignment="1" applyProtection="1">
      <alignment horizontal="left" vertical="top" wrapText="1"/>
      <protection locked="0"/>
    </xf>
    <xf numFmtId="0" fontId="0" fillId="19" borderId="32" xfId="0" applyFill="1" applyBorder="1" applyAlignment="1" applyProtection="1">
      <alignment horizontal="left" vertical="top" wrapText="1"/>
      <protection locked="0"/>
    </xf>
    <xf numFmtId="0" fontId="0" fillId="19" borderId="24" xfId="0" applyFill="1" applyBorder="1" applyAlignment="1" applyProtection="1">
      <alignment horizontal="left" vertical="top" wrapText="1"/>
      <protection locked="0"/>
    </xf>
    <xf numFmtId="0" fontId="0" fillId="19" borderId="0" xfId="0" applyFill="1" applyBorder="1" applyAlignment="1" applyProtection="1">
      <alignment horizontal="left" vertical="top" wrapText="1"/>
      <protection locked="0"/>
    </xf>
    <xf numFmtId="0" fontId="0" fillId="19" borderId="25" xfId="0" applyFill="1" applyBorder="1" applyAlignment="1" applyProtection="1">
      <alignment horizontal="left" vertical="top" wrapText="1"/>
      <protection locked="0"/>
    </xf>
    <xf numFmtId="0" fontId="0" fillId="19" borderId="26" xfId="0" applyFill="1" applyBorder="1" applyAlignment="1" applyProtection="1">
      <alignment horizontal="left" vertical="top" wrapText="1"/>
      <protection locked="0"/>
    </xf>
    <xf numFmtId="0" fontId="0" fillId="19" borderId="27" xfId="0" applyFill="1" applyBorder="1" applyAlignment="1" applyProtection="1">
      <alignment horizontal="left" vertical="top" wrapText="1"/>
      <protection locked="0"/>
    </xf>
    <xf numFmtId="0" fontId="0" fillId="19" borderId="28" xfId="0" applyFill="1" applyBorder="1" applyAlignment="1" applyProtection="1">
      <alignment horizontal="left" vertical="top" wrapText="1"/>
      <protection locked="0"/>
    </xf>
    <xf numFmtId="0" fontId="5" fillId="0" borderId="19" xfId="0" applyFont="1" applyFill="1" applyBorder="1" applyAlignment="1" applyProtection="1">
      <alignment horizontal="left"/>
    </xf>
    <xf numFmtId="0" fontId="5" fillId="0" borderId="1" xfId="0" applyFont="1" applyFill="1" applyBorder="1" applyAlignment="1" applyProtection="1">
      <alignment horizontal="left"/>
    </xf>
    <xf numFmtId="0" fontId="5" fillId="0" borderId="3" xfId="0" applyFont="1" applyFill="1" applyBorder="1" applyAlignment="1" applyProtection="1">
      <alignment horizontal="left"/>
    </xf>
    <xf numFmtId="0" fontId="7" fillId="2" borderId="29" xfId="0" applyFont="1" applyFill="1" applyBorder="1" applyAlignment="1" applyProtection="1">
      <alignment horizontal="center"/>
    </xf>
    <xf numFmtId="0" fontId="7" fillId="2" borderId="30" xfId="0" applyFont="1" applyFill="1" applyBorder="1" applyAlignment="1" applyProtection="1">
      <alignment horizontal="center"/>
    </xf>
    <xf numFmtId="0" fontId="7" fillId="2" borderId="12" xfId="0" applyFont="1" applyFill="1" applyBorder="1" applyAlignment="1" applyProtection="1">
      <alignment horizontal="center"/>
    </xf>
    <xf numFmtId="0" fontId="7" fillId="2" borderId="39" xfId="0" applyFont="1" applyFill="1" applyBorder="1" applyAlignment="1" applyProtection="1">
      <alignment horizontal="center"/>
    </xf>
    <xf numFmtId="0" fontId="5" fillId="0" borderId="23" xfId="0" applyFont="1" applyFill="1" applyBorder="1" applyAlignment="1" applyProtection="1">
      <alignment horizontal="left"/>
    </xf>
    <xf numFmtId="0" fontId="5" fillId="0" borderId="15" xfId="0" applyFont="1" applyFill="1" applyBorder="1" applyAlignment="1" applyProtection="1">
      <alignment horizontal="left"/>
    </xf>
    <xf numFmtId="0" fontId="2" fillId="0" borderId="13" xfId="0" applyFont="1" applyFill="1" applyBorder="1" applyAlignment="1" applyProtection="1">
      <alignment horizontal="right"/>
    </xf>
    <xf numFmtId="0" fontId="2" fillId="0" borderId="14" xfId="0" applyFont="1" applyFill="1" applyBorder="1" applyAlignment="1" applyProtection="1">
      <alignment horizontal="right"/>
    </xf>
    <xf numFmtId="0" fontId="2" fillId="0" borderId="52" xfId="0" applyFont="1" applyFill="1" applyBorder="1" applyAlignment="1" applyProtection="1">
      <alignment horizontal="right"/>
    </xf>
    <xf numFmtId="0" fontId="2" fillId="0" borderId="17" xfId="0" applyFont="1" applyFill="1" applyBorder="1" applyAlignment="1" applyProtection="1">
      <alignment horizontal="right"/>
    </xf>
    <xf numFmtId="0" fontId="2" fillId="0" borderId="6" xfId="0" applyFont="1" applyFill="1" applyBorder="1" applyAlignment="1" applyProtection="1">
      <alignment horizontal="right"/>
    </xf>
    <xf numFmtId="0" fontId="2" fillId="0" borderId="50" xfId="0" applyFont="1" applyFill="1" applyBorder="1" applyAlignment="1" applyProtection="1">
      <alignment horizontal="right"/>
    </xf>
    <xf numFmtId="0" fontId="2" fillId="0" borderId="11" xfId="0" applyFont="1" applyFill="1" applyBorder="1" applyAlignment="1" applyProtection="1">
      <alignment horizontal="right"/>
    </xf>
    <xf numFmtId="0" fontId="2" fillId="0" borderId="34" xfId="0" applyFont="1" applyFill="1" applyBorder="1" applyAlignment="1" applyProtection="1">
      <alignment horizontal="right"/>
    </xf>
    <xf numFmtId="0" fontId="2" fillId="0" borderId="51" xfId="0" applyFont="1" applyFill="1" applyBorder="1" applyAlignment="1" applyProtection="1">
      <alignment horizontal="right"/>
    </xf>
    <xf numFmtId="0" fontId="0" fillId="0" borderId="13" xfId="0" applyFont="1" applyFill="1" applyBorder="1" applyAlignment="1" applyProtection="1">
      <alignment horizontal="right"/>
    </xf>
    <xf numFmtId="0" fontId="0" fillId="0" borderId="14" xfId="0" applyFont="1" applyFill="1" applyBorder="1" applyAlignment="1" applyProtection="1">
      <alignment horizontal="right"/>
    </xf>
    <xf numFmtId="0" fontId="0" fillId="0" borderId="36" xfId="0" applyFont="1" applyFill="1" applyBorder="1" applyAlignment="1" applyProtection="1">
      <alignment horizontal="right"/>
    </xf>
    <xf numFmtId="0" fontId="5" fillId="0" borderId="19" xfId="0" applyFont="1" applyFill="1" applyBorder="1" applyAlignment="1" applyProtection="1">
      <alignment horizontal="center"/>
    </xf>
    <xf numFmtId="0" fontId="5" fillId="0" borderId="1" xfId="0" applyFont="1" applyFill="1" applyBorder="1" applyAlignment="1" applyProtection="1">
      <alignment horizontal="center"/>
    </xf>
    <xf numFmtId="0" fontId="0" fillId="0" borderId="19" xfId="0" applyFont="1" applyFill="1" applyBorder="1" applyAlignment="1" applyProtection="1">
      <alignment horizontal="right"/>
    </xf>
    <xf numFmtId="0" fontId="0" fillId="0" borderId="1" xfId="0" applyFont="1" applyFill="1" applyBorder="1" applyAlignment="1" applyProtection="1">
      <alignment horizontal="right"/>
    </xf>
    <xf numFmtId="0" fontId="0" fillId="0" borderId="20" xfId="0" applyFont="1" applyFill="1" applyBorder="1" applyAlignment="1" applyProtection="1">
      <alignment horizontal="right"/>
    </xf>
    <xf numFmtId="0" fontId="0" fillId="0" borderId="21" xfId="0" applyFont="1" applyFill="1" applyBorder="1" applyAlignment="1" applyProtection="1">
      <alignment horizontal="right"/>
    </xf>
    <xf numFmtId="0" fontId="0" fillId="0" borderId="56" xfId="0" applyBorder="1" applyAlignment="1" applyProtection="1">
      <alignment horizontal="right"/>
    </xf>
    <xf numFmtId="0" fontId="0" fillId="0" borderId="2" xfId="0" applyBorder="1" applyAlignment="1" applyProtection="1">
      <alignment horizontal="right"/>
    </xf>
    <xf numFmtId="0" fontId="0" fillId="0" borderId="19" xfId="0" applyBorder="1" applyAlignment="1" applyProtection="1">
      <alignment horizontal="right"/>
    </xf>
    <xf numFmtId="0" fontId="0" fillId="0" borderId="1" xfId="0" applyBorder="1" applyAlignment="1" applyProtection="1">
      <alignment horizontal="right"/>
    </xf>
    <xf numFmtId="0" fontId="0" fillId="0" borderId="20" xfId="0" applyBorder="1" applyAlignment="1" applyProtection="1">
      <alignment horizontal="right"/>
    </xf>
    <xf numFmtId="0" fontId="0" fillId="0" borderId="21" xfId="0" applyBorder="1" applyAlignment="1" applyProtection="1">
      <alignment horizontal="right"/>
    </xf>
    <xf numFmtId="0" fontId="2" fillId="2" borderId="55" xfId="0" applyFont="1" applyFill="1" applyBorder="1" applyAlignment="1" applyProtection="1">
      <alignment horizontal="center"/>
    </xf>
    <xf numFmtId="0" fontId="2" fillId="2" borderId="58" xfId="0" applyFont="1" applyFill="1" applyBorder="1" applyAlignment="1" applyProtection="1">
      <alignment horizontal="center"/>
    </xf>
    <xf numFmtId="0" fontId="2" fillId="2" borderId="31" xfId="0" applyFont="1" applyFill="1" applyBorder="1" applyAlignment="1" applyProtection="1">
      <alignment horizontal="center"/>
    </xf>
    <xf numFmtId="0" fontId="2" fillId="0" borderId="5" xfId="0" applyFont="1" applyFill="1" applyBorder="1" applyAlignment="1" applyProtection="1">
      <alignment horizontal="right"/>
    </xf>
    <xf numFmtId="0" fontId="0" fillId="0" borderId="17" xfId="0" applyFont="1" applyFill="1" applyBorder="1" applyAlignment="1" applyProtection="1">
      <alignment horizontal="right"/>
    </xf>
    <xf numFmtId="0" fontId="0" fillId="0" borderId="6" xfId="0" applyFont="1" applyFill="1" applyBorder="1" applyAlignment="1" applyProtection="1">
      <alignment horizontal="right"/>
    </xf>
    <xf numFmtId="0" fontId="0" fillId="0" borderId="5" xfId="0" applyFont="1" applyFill="1" applyBorder="1" applyAlignment="1" applyProtection="1">
      <alignment horizontal="right"/>
    </xf>
    <xf numFmtId="0" fontId="0" fillId="0" borderId="17" xfId="0" applyBorder="1" applyAlignment="1" applyProtection="1">
      <alignment horizontal="right"/>
    </xf>
    <xf numFmtId="0" fontId="0" fillId="0" borderId="6" xfId="0" applyBorder="1" applyAlignment="1" applyProtection="1">
      <alignment horizontal="right"/>
    </xf>
    <xf numFmtId="0" fontId="0" fillId="0" borderId="5" xfId="0" applyBorder="1" applyAlignment="1" applyProtection="1">
      <alignment horizontal="right"/>
    </xf>
    <xf numFmtId="0" fontId="2" fillId="0" borderId="35" xfId="0" applyFont="1" applyFill="1" applyBorder="1" applyAlignment="1" applyProtection="1">
      <alignment horizontal="right"/>
    </xf>
    <xf numFmtId="3" fontId="0" fillId="0" borderId="17" xfId="0" applyNumberFormat="1" applyFont="1" applyFill="1" applyBorder="1" applyAlignment="1" applyProtection="1">
      <alignment horizontal="right"/>
    </xf>
    <xf numFmtId="3" fontId="0" fillId="0" borderId="6" xfId="0" applyNumberFormat="1" applyFont="1" applyFill="1" applyBorder="1" applyAlignment="1" applyProtection="1">
      <alignment horizontal="right"/>
    </xf>
    <xf numFmtId="3" fontId="0" fillId="0" borderId="5" xfId="0" applyNumberFormat="1" applyFont="1" applyFill="1" applyBorder="1" applyAlignment="1" applyProtection="1">
      <alignment horizontal="right"/>
    </xf>
    <xf numFmtId="0" fontId="2" fillId="0" borderId="36" xfId="0" applyFont="1" applyFill="1" applyBorder="1" applyAlignment="1" applyProtection="1">
      <alignment horizontal="right"/>
    </xf>
    <xf numFmtId="3" fontId="0" fillId="0" borderId="11" xfId="0" applyNumberFormat="1" applyFont="1" applyFill="1" applyBorder="1" applyAlignment="1" applyProtection="1">
      <alignment horizontal="right"/>
    </xf>
    <xf numFmtId="3" fontId="0" fillId="0" borderId="34" xfId="0" applyNumberFormat="1" applyFont="1" applyFill="1" applyBorder="1" applyAlignment="1" applyProtection="1">
      <alignment horizontal="right"/>
    </xf>
    <xf numFmtId="3" fontId="0" fillId="0" borderId="35" xfId="0" applyNumberFormat="1" applyFont="1" applyFill="1" applyBorder="1" applyAlignment="1" applyProtection="1">
      <alignment horizontal="right"/>
    </xf>
    <xf numFmtId="0" fontId="7" fillId="0" borderId="0" xfId="0" applyFont="1" applyAlignment="1">
      <alignment horizontal="left" vertical="top" wrapText="1"/>
    </xf>
    <xf numFmtId="0" fontId="7" fillId="0" borderId="0" xfId="0" applyFont="1" applyAlignment="1">
      <alignment vertical="top" wrapText="1"/>
    </xf>
  </cellXfs>
  <cellStyles count="52">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Akzent1 2" xfId="22"/>
    <cellStyle name="Akzent2 2" xfId="23"/>
    <cellStyle name="Akzent3 2" xfId="24"/>
    <cellStyle name="Akzent4 2" xfId="25"/>
    <cellStyle name="Akzent5 2" xfId="26"/>
    <cellStyle name="Akzent6 2" xfId="27"/>
    <cellStyle name="Ausgabe 2" xfId="28"/>
    <cellStyle name="Berechnung 2" xfId="29"/>
    <cellStyle name="Besuchter Hyperlink" xfId="50" builtinId="9" hidden="1"/>
    <cellStyle name="Besuchter Hyperlink" xfId="51" builtinId="9" hidden="1"/>
    <cellStyle name="Comma_energie_2002" xfId="30"/>
    <cellStyle name="Currency_energie_2002" xfId="31"/>
    <cellStyle name="Eingabe 2" xfId="32"/>
    <cellStyle name="Ergebnis 2" xfId="33"/>
    <cellStyle name="Erklärender Text 2" xfId="34"/>
    <cellStyle name="Euro" xfId="35"/>
    <cellStyle name="Gut 2" xfId="36"/>
    <cellStyle name="Hyperlink" xfId="1" builtinId="8"/>
    <cellStyle name="Neutral 2" xfId="37"/>
    <cellStyle name="Normal 2" xfId="38"/>
    <cellStyle name="Normal_energie_2002" xfId="39"/>
    <cellStyle name="Notiz 2" xfId="40"/>
    <cellStyle name="Prozent" xfId="2" builtinId="5"/>
    <cellStyle name="Schlecht 2" xfId="41"/>
    <cellStyle name="Standard" xfId="0" builtinId="0"/>
    <cellStyle name="Standard 2" xfId="3"/>
    <cellStyle name="Überschrift 1 2" xfId="43"/>
    <cellStyle name="Überschrift 2 2" xfId="44"/>
    <cellStyle name="Überschrift 3 2" xfId="45"/>
    <cellStyle name="Überschrift 4 2" xfId="46"/>
    <cellStyle name="Überschrift 5" xfId="42"/>
    <cellStyle name="Verknüpfte Zelle 2" xfId="47"/>
    <cellStyle name="Warnender Text 2" xfId="48"/>
    <cellStyle name="Zelle überprüfen 2" xfId="49"/>
  </cellStyles>
  <dxfs count="0"/>
  <tableStyles count="0" defaultTableStyle="TableStyleMedium2" defaultPivotStyle="PivotStyleLight16"/>
  <colors>
    <mruColors>
      <color rgb="FFF7FE98"/>
      <color rgb="FFFF99FF"/>
      <color rgb="FFEBF77B"/>
      <color rgb="FFFF66FF"/>
      <color rgb="FFFFCCFF"/>
      <color rgb="FFFBFFC1"/>
      <color rgb="FF00FF00"/>
      <color rgb="FFFFCA21"/>
      <color rgb="FFF8FB69"/>
      <color rgb="FFF3FF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2:B40"/>
  <sheetViews>
    <sheetView topLeftCell="B1" zoomScale="205" zoomScaleNormal="205" zoomScalePageLayoutView="205" workbookViewId="0">
      <selection activeCell="B4" sqref="B4"/>
    </sheetView>
  </sheetViews>
  <sheetFormatPr baseColWidth="10" defaultRowHeight="14.4" x14ac:dyDescent="0.3"/>
  <cols>
    <col min="2" max="2" width="82.33203125" customWidth="1"/>
  </cols>
  <sheetData>
    <row r="2" spans="2:2" ht="15" x14ac:dyDescent="0.25">
      <c r="B2" s="54" t="s">
        <v>54</v>
      </c>
    </row>
    <row r="3" spans="2:2" ht="15" x14ac:dyDescent="0.25">
      <c r="B3" s="93"/>
    </row>
    <row r="4" spans="2:2" ht="85.5" x14ac:dyDescent="0.25">
      <c r="B4" s="52" t="s">
        <v>62</v>
      </c>
    </row>
    <row r="5" spans="2:2" ht="15" x14ac:dyDescent="0.25">
      <c r="B5" s="51"/>
    </row>
    <row r="6" spans="2:2" ht="82.8" x14ac:dyDescent="0.3">
      <c r="B6" s="100" t="s">
        <v>92</v>
      </c>
    </row>
    <row r="7" spans="2:2" x14ac:dyDescent="0.3">
      <c r="B7" s="52"/>
    </row>
    <row r="8" spans="2:2" ht="84" customHeight="1" x14ac:dyDescent="0.3">
      <c r="B8" s="52" t="s">
        <v>89</v>
      </c>
    </row>
    <row r="9" spans="2:2" ht="15" customHeight="1" x14ac:dyDescent="0.3">
      <c r="B9" s="52"/>
    </row>
    <row r="10" spans="2:2" ht="83.4" customHeight="1" x14ac:dyDescent="0.3">
      <c r="B10" s="52" t="s">
        <v>90</v>
      </c>
    </row>
    <row r="11" spans="2:2" x14ac:dyDescent="0.3">
      <c r="B11" s="52"/>
    </row>
    <row r="12" spans="2:2" ht="138" x14ac:dyDescent="0.3">
      <c r="B12" s="52" t="s">
        <v>88</v>
      </c>
    </row>
    <row r="13" spans="2:2" x14ac:dyDescent="0.3">
      <c r="B13" s="52"/>
    </row>
    <row r="14" spans="2:2" ht="151.80000000000001" x14ac:dyDescent="0.3">
      <c r="B14" s="52" t="s">
        <v>91</v>
      </c>
    </row>
    <row r="15" spans="2:2" x14ac:dyDescent="0.3">
      <c r="B15" s="52"/>
    </row>
    <row r="16" spans="2:2" ht="41.4" x14ac:dyDescent="0.3">
      <c r="B16" s="52" t="s">
        <v>55</v>
      </c>
    </row>
    <row r="17" spans="2:2" x14ac:dyDescent="0.3">
      <c r="B17" s="52"/>
    </row>
    <row r="18" spans="2:2" ht="69.599999999999994" customHeight="1" x14ac:dyDescent="0.3">
      <c r="B18" s="52" t="s">
        <v>56</v>
      </c>
    </row>
    <row r="19" spans="2:2" ht="15" customHeight="1" x14ac:dyDescent="0.3">
      <c r="B19" s="52"/>
    </row>
    <row r="20" spans="2:2" ht="30" customHeight="1" x14ac:dyDescent="0.3">
      <c r="B20" s="53" t="s">
        <v>87</v>
      </c>
    </row>
    <row r="21" spans="2:2" x14ac:dyDescent="0.3">
      <c r="B21" s="57"/>
    </row>
    <row r="22" spans="2:2" x14ac:dyDescent="0.3">
      <c r="B22" s="50" t="s">
        <v>61</v>
      </c>
    </row>
    <row r="23" spans="2:2" x14ac:dyDescent="0.3">
      <c r="B23" s="49" t="s">
        <v>59</v>
      </c>
    </row>
    <row r="24" spans="2:2" x14ac:dyDescent="0.3">
      <c r="B24" s="49" t="s">
        <v>60</v>
      </c>
    </row>
    <row r="25" spans="2:2" x14ac:dyDescent="0.3">
      <c r="B25" s="49"/>
    </row>
    <row r="26" spans="2:2" x14ac:dyDescent="0.3">
      <c r="B26" s="49"/>
    </row>
    <row r="27" spans="2:2" x14ac:dyDescent="0.3">
      <c r="B27" s="49"/>
    </row>
    <row r="28" spans="2:2" x14ac:dyDescent="0.3">
      <c r="B28" s="50"/>
    </row>
    <row r="29" spans="2:2" x14ac:dyDescent="0.3">
      <c r="B29" s="50"/>
    </row>
    <row r="30" spans="2:2" x14ac:dyDescent="0.3">
      <c r="B30" s="50"/>
    </row>
    <row r="31" spans="2:2" x14ac:dyDescent="0.3">
      <c r="B31" s="50"/>
    </row>
    <row r="32" spans="2:2" x14ac:dyDescent="0.3">
      <c r="B32" s="50"/>
    </row>
    <row r="33" spans="2:2" x14ac:dyDescent="0.3">
      <c r="B33" s="50"/>
    </row>
    <row r="34" spans="2:2" x14ac:dyDescent="0.3">
      <c r="B34" s="50"/>
    </row>
    <row r="35" spans="2:2" x14ac:dyDescent="0.3">
      <c r="B35" s="50"/>
    </row>
    <row r="36" spans="2:2" x14ac:dyDescent="0.3">
      <c r="B36" s="50"/>
    </row>
    <row r="37" spans="2:2" x14ac:dyDescent="0.3">
      <c r="B37" s="50"/>
    </row>
    <row r="38" spans="2:2" x14ac:dyDescent="0.3">
      <c r="B38" s="50"/>
    </row>
    <row r="39" spans="2:2" x14ac:dyDescent="0.3">
      <c r="B39" s="50"/>
    </row>
    <row r="40" spans="2:2" x14ac:dyDescent="0.3">
      <c r="B40" s="50"/>
    </row>
  </sheetData>
  <phoneticPr fontId="32" type="noConversion"/>
  <pageMargins left="0.75" right="0.75" top="1" bottom="1" header="0.5" footer="0.5"/>
  <pageSetup paperSize="9" scale="99" orientation="portrait" horizontalDpi="4294967292" verticalDpi="4294967292"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tabSelected="1" workbookViewId="0">
      <selection activeCell="B21" sqref="B21"/>
    </sheetView>
  </sheetViews>
  <sheetFormatPr baseColWidth="10" defaultRowHeight="14.4" x14ac:dyDescent="0.3"/>
  <cols>
    <col min="1" max="1" width="6.6640625" bestFit="1" customWidth="1"/>
    <col min="2" max="2" width="57.5546875" bestFit="1" customWidth="1"/>
    <col min="3" max="3" width="134.88671875" customWidth="1"/>
  </cols>
  <sheetData>
    <row r="1" spans="1:3" ht="15" x14ac:dyDescent="0.25">
      <c r="A1" s="99" t="s">
        <v>63</v>
      </c>
      <c r="B1" s="99" t="s">
        <v>57</v>
      </c>
      <c r="C1" s="99" t="s">
        <v>81</v>
      </c>
    </row>
    <row r="2" spans="1:3" ht="28.8" x14ac:dyDescent="0.3">
      <c r="A2" s="94" t="s">
        <v>64</v>
      </c>
      <c r="B2" s="95" t="s">
        <v>10</v>
      </c>
      <c r="C2" s="101" t="s">
        <v>93</v>
      </c>
    </row>
    <row r="3" spans="1:3" ht="28.8" x14ac:dyDescent="0.3">
      <c r="A3" s="94" t="s">
        <v>65</v>
      </c>
      <c r="B3" s="95" t="s">
        <v>82</v>
      </c>
      <c r="C3" s="101" t="s">
        <v>94</v>
      </c>
    </row>
    <row r="4" spans="1:3" ht="15" x14ac:dyDescent="0.25">
      <c r="A4" s="94" t="s">
        <v>66</v>
      </c>
      <c r="B4" s="95" t="s">
        <v>17</v>
      </c>
      <c r="C4" s="96" t="s">
        <v>83</v>
      </c>
    </row>
    <row r="5" spans="1:3" x14ac:dyDescent="0.3">
      <c r="A5" s="94" t="s">
        <v>67</v>
      </c>
      <c r="B5" s="95" t="s">
        <v>18</v>
      </c>
      <c r="C5" s="101" t="s">
        <v>95</v>
      </c>
    </row>
    <row r="6" spans="1:3" x14ac:dyDescent="0.3">
      <c r="A6" s="94" t="s">
        <v>68</v>
      </c>
      <c r="B6" s="95" t="s">
        <v>19</v>
      </c>
      <c r="C6" s="96" t="s">
        <v>96</v>
      </c>
    </row>
    <row r="7" spans="1:3" x14ac:dyDescent="0.3">
      <c r="A7" s="94" t="s">
        <v>69</v>
      </c>
      <c r="B7" s="95" t="s">
        <v>20</v>
      </c>
      <c r="C7" s="96" t="s">
        <v>97</v>
      </c>
    </row>
    <row r="8" spans="1:3" ht="28.8" x14ac:dyDescent="0.3">
      <c r="A8" s="94" t="s">
        <v>70</v>
      </c>
      <c r="B8" s="95" t="s">
        <v>21</v>
      </c>
      <c r="C8" s="96" t="s">
        <v>98</v>
      </c>
    </row>
    <row r="9" spans="1:3" ht="15" x14ac:dyDescent="0.25">
      <c r="A9" s="94" t="s">
        <v>71</v>
      </c>
      <c r="B9" s="95" t="s">
        <v>19</v>
      </c>
      <c r="C9" s="96" t="s">
        <v>85</v>
      </c>
    </row>
    <row r="10" spans="1:3" x14ac:dyDescent="0.3">
      <c r="A10" s="94" t="s">
        <v>72</v>
      </c>
      <c r="B10" s="95" t="s">
        <v>22</v>
      </c>
      <c r="C10" s="96" t="s">
        <v>99</v>
      </c>
    </row>
    <row r="11" spans="1:3" x14ac:dyDescent="0.3">
      <c r="A11" s="94" t="s">
        <v>73</v>
      </c>
      <c r="B11" s="95" t="s">
        <v>23</v>
      </c>
      <c r="C11" s="96" t="s">
        <v>100</v>
      </c>
    </row>
    <row r="12" spans="1:3" x14ac:dyDescent="0.3">
      <c r="A12" s="94" t="s">
        <v>74</v>
      </c>
      <c r="B12" s="97" t="s">
        <v>24</v>
      </c>
      <c r="C12" s="96" t="s">
        <v>101</v>
      </c>
    </row>
    <row r="13" spans="1:3" x14ac:dyDescent="0.3">
      <c r="A13" s="94" t="s">
        <v>75</v>
      </c>
      <c r="B13" s="97" t="s">
        <v>25</v>
      </c>
      <c r="C13" s="96" t="s">
        <v>102</v>
      </c>
    </row>
    <row r="14" spans="1:3" x14ac:dyDescent="0.3">
      <c r="A14" s="94" t="s">
        <v>76</v>
      </c>
      <c r="B14" s="95" t="s">
        <v>26</v>
      </c>
      <c r="C14" s="96" t="s">
        <v>103</v>
      </c>
    </row>
    <row r="15" spans="1:3" ht="15" x14ac:dyDescent="0.25">
      <c r="A15" s="94" t="s">
        <v>77</v>
      </c>
      <c r="B15" s="97" t="s">
        <v>24</v>
      </c>
      <c r="C15" s="96" t="s">
        <v>84</v>
      </c>
    </row>
    <row r="16" spans="1:3" x14ac:dyDescent="0.3">
      <c r="A16" s="94" t="s">
        <v>78</v>
      </c>
      <c r="B16" s="97" t="s">
        <v>27</v>
      </c>
      <c r="C16" s="96" t="s">
        <v>104</v>
      </c>
    </row>
    <row r="17" spans="1:3" ht="47.4" customHeight="1" x14ac:dyDescent="0.3">
      <c r="A17" s="94" t="s">
        <v>79</v>
      </c>
      <c r="B17" s="98" t="s">
        <v>28</v>
      </c>
      <c r="C17" s="96" t="s">
        <v>105</v>
      </c>
    </row>
    <row r="18" spans="1:3" ht="15" x14ac:dyDescent="0.25">
      <c r="A18" s="94" t="s">
        <v>80</v>
      </c>
      <c r="B18" s="98" t="s">
        <v>29</v>
      </c>
      <c r="C18" s="96" t="s">
        <v>86</v>
      </c>
    </row>
    <row r="20" spans="1:3" ht="14.4" customHeight="1" x14ac:dyDescent="0.3">
      <c r="B20" s="165" t="s">
        <v>106</v>
      </c>
      <c r="C20" s="165"/>
    </row>
    <row r="21" spans="1:3" x14ac:dyDescent="0.3">
      <c r="B21" s="166"/>
      <c r="C21" s="166"/>
    </row>
  </sheetData>
  <mergeCells count="1">
    <mergeCell ref="B20:C20"/>
  </mergeCells>
  <pageMargins left="0.7" right="0.7" top="0.78740157499999996" bottom="0.78740157499999996" header="0.3" footer="0.3"/>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pageSetUpPr autoPageBreaks="0" fitToPage="1"/>
  </sheetPr>
  <dimension ref="B1:K45"/>
  <sheetViews>
    <sheetView zoomScaleNormal="100" zoomScalePageLayoutView="60" workbookViewId="0">
      <selection activeCell="G15" sqref="G15"/>
    </sheetView>
  </sheetViews>
  <sheetFormatPr baseColWidth="10" defaultColWidth="11.44140625" defaultRowHeight="14.4" x14ac:dyDescent="0.3"/>
  <cols>
    <col min="1" max="1" width="3.33203125" style="1" customWidth="1"/>
    <col min="2" max="3" width="6.6640625" style="1" customWidth="1"/>
    <col min="4" max="4" width="8.33203125" style="1" customWidth="1"/>
    <col min="5" max="5" width="37" style="1" customWidth="1"/>
    <col min="6" max="7" width="14.109375" style="1" customWidth="1"/>
    <col min="8" max="8" width="15.44140625" style="1" bestFit="1" customWidth="1"/>
    <col min="9" max="9" width="39" style="1" customWidth="1"/>
    <col min="10" max="10" width="6.6640625" style="1" customWidth="1"/>
    <col min="11" max="11" width="37.6640625" style="1" customWidth="1"/>
    <col min="12" max="16384" width="11.44140625" style="1"/>
  </cols>
  <sheetData>
    <row r="1" spans="2:11" ht="15.75" thickBot="1" x14ac:dyDescent="0.3"/>
    <row r="2" spans="2:11" ht="15.75" thickBot="1" x14ac:dyDescent="0.3">
      <c r="B2" s="123" t="s">
        <v>3</v>
      </c>
      <c r="C2" s="124"/>
      <c r="D2" s="125"/>
      <c r="E2" s="59" t="s">
        <v>50</v>
      </c>
      <c r="F2" s="36"/>
      <c r="G2" s="102" t="s">
        <v>15</v>
      </c>
      <c r="H2" s="103"/>
      <c r="I2" s="103"/>
      <c r="J2" s="103"/>
      <c r="K2" s="104"/>
    </row>
    <row r="3" spans="2:11" x14ac:dyDescent="0.3">
      <c r="B3" s="126" t="s">
        <v>4</v>
      </c>
      <c r="C3" s="127"/>
      <c r="D3" s="128"/>
      <c r="E3" s="60" t="s">
        <v>51</v>
      </c>
      <c r="F3" s="36"/>
      <c r="G3" s="105"/>
      <c r="H3" s="106"/>
      <c r="I3" s="106"/>
      <c r="J3" s="106"/>
      <c r="K3" s="107"/>
    </row>
    <row r="4" spans="2:11" x14ac:dyDescent="0.3">
      <c r="B4" s="126" t="s">
        <v>5</v>
      </c>
      <c r="C4" s="127"/>
      <c r="D4" s="128"/>
      <c r="E4" s="61" t="s">
        <v>52</v>
      </c>
      <c r="F4" s="36"/>
      <c r="G4" s="108"/>
      <c r="H4" s="109"/>
      <c r="I4" s="109"/>
      <c r="J4" s="109"/>
      <c r="K4" s="110"/>
    </row>
    <row r="5" spans="2:11" ht="15" thickBot="1" x14ac:dyDescent="0.35">
      <c r="B5" s="126" t="s">
        <v>53</v>
      </c>
      <c r="C5" s="127"/>
      <c r="D5" s="128"/>
      <c r="E5" s="61" t="s">
        <v>52</v>
      </c>
      <c r="F5" s="36"/>
      <c r="G5" s="111"/>
      <c r="H5" s="112"/>
      <c r="I5" s="112"/>
      <c r="J5" s="112"/>
      <c r="K5" s="113"/>
    </row>
    <row r="6" spans="2:11" ht="15.75" thickBot="1" x14ac:dyDescent="0.3">
      <c r="B6" s="126" t="s">
        <v>6</v>
      </c>
      <c r="C6" s="127"/>
      <c r="D6" s="128"/>
      <c r="E6" s="61" t="s">
        <v>50</v>
      </c>
      <c r="F6" s="36"/>
      <c r="G6" s="37"/>
      <c r="H6" s="36"/>
      <c r="I6" s="36"/>
      <c r="J6" s="38"/>
      <c r="K6" s="39"/>
    </row>
    <row r="7" spans="2:11" ht="15.75" thickBot="1" x14ac:dyDescent="0.3">
      <c r="B7" s="129" t="s">
        <v>7</v>
      </c>
      <c r="C7" s="130"/>
      <c r="D7" s="131"/>
      <c r="E7" s="62"/>
      <c r="F7" s="88" t="s">
        <v>8</v>
      </c>
      <c r="G7" s="58" t="s">
        <v>9</v>
      </c>
      <c r="H7" s="40"/>
      <c r="I7" s="40"/>
      <c r="J7" s="38"/>
      <c r="K7" s="38"/>
    </row>
    <row r="8" spans="2:11" ht="15.75" thickBot="1" x14ac:dyDescent="0.3">
      <c r="B8" s="117" t="s">
        <v>57</v>
      </c>
      <c r="C8" s="118"/>
      <c r="D8" s="118"/>
      <c r="E8" s="119"/>
      <c r="F8" s="120" t="s">
        <v>11</v>
      </c>
      <c r="G8" s="119"/>
      <c r="H8" s="16" t="s">
        <v>12</v>
      </c>
      <c r="I8" s="16" t="s">
        <v>58</v>
      </c>
      <c r="J8" s="16" t="s">
        <v>13</v>
      </c>
      <c r="K8" s="17" t="s">
        <v>14</v>
      </c>
    </row>
    <row r="9" spans="2:11" ht="15" x14ac:dyDescent="0.25">
      <c r="B9" s="121" t="s">
        <v>10</v>
      </c>
      <c r="C9" s="122"/>
      <c r="D9" s="122"/>
      <c r="E9" s="122"/>
      <c r="F9" s="74"/>
      <c r="G9" s="74"/>
      <c r="H9" s="15" t="s">
        <v>2</v>
      </c>
      <c r="I9" s="63"/>
      <c r="J9" s="64"/>
      <c r="K9" s="65"/>
    </row>
    <row r="10" spans="2:11" ht="15" customHeight="1" x14ac:dyDescent="0.25">
      <c r="B10" s="114" t="s">
        <v>16</v>
      </c>
      <c r="C10" s="115"/>
      <c r="D10" s="115"/>
      <c r="E10" s="115"/>
      <c r="F10" s="75"/>
      <c r="G10" s="75"/>
      <c r="H10" s="2" t="s">
        <v>0</v>
      </c>
      <c r="I10" s="66"/>
      <c r="J10" s="67"/>
      <c r="K10" s="68"/>
    </row>
    <row r="11" spans="2:11" ht="15.75" thickBot="1" x14ac:dyDescent="0.3">
      <c r="B11" s="114" t="s">
        <v>17</v>
      </c>
      <c r="C11" s="115"/>
      <c r="D11" s="115"/>
      <c r="E11" s="115"/>
      <c r="F11" s="76"/>
      <c r="G11" s="76"/>
      <c r="H11" s="2" t="s">
        <v>0</v>
      </c>
      <c r="I11" s="67"/>
      <c r="J11" s="67"/>
      <c r="K11" s="68"/>
    </row>
    <row r="12" spans="2:11" ht="15.75" thickBot="1" x14ac:dyDescent="0.3">
      <c r="B12" s="114" t="s">
        <v>18</v>
      </c>
      <c r="C12" s="115"/>
      <c r="D12" s="115"/>
      <c r="E12" s="116"/>
      <c r="F12" s="77" t="e">
        <f>F13/F14</f>
        <v>#DIV/0!</v>
      </c>
      <c r="G12" s="90"/>
      <c r="H12" s="3" t="s">
        <v>0</v>
      </c>
      <c r="I12" s="67"/>
      <c r="J12" s="67"/>
      <c r="K12" s="68"/>
    </row>
    <row r="13" spans="2:11" ht="15" x14ac:dyDescent="0.25">
      <c r="B13" s="26"/>
      <c r="C13" s="115" t="s">
        <v>19</v>
      </c>
      <c r="D13" s="115"/>
      <c r="E13" s="115"/>
      <c r="F13" s="6"/>
      <c r="G13" s="89"/>
      <c r="H13" s="2" t="s">
        <v>2</v>
      </c>
      <c r="I13" s="67"/>
      <c r="J13" s="67"/>
      <c r="K13" s="68"/>
    </row>
    <row r="14" spans="2:11" ht="15.75" thickBot="1" x14ac:dyDescent="0.3">
      <c r="B14" s="26"/>
      <c r="C14" s="115" t="s">
        <v>20</v>
      </c>
      <c r="D14" s="115"/>
      <c r="E14" s="115"/>
      <c r="F14" s="7"/>
      <c r="G14" s="91"/>
      <c r="H14" s="2" t="s">
        <v>2</v>
      </c>
      <c r="I14" s="67"/>
      <c r="J14" s="67"/>
      <c r="K14" s="68"/>
    </row>
    <row r="15" spans="2:11" ht="15.75" thickBot="1" x14ac:dyDescent="0.3">
      <c r="B15" s="114" t="s">
        <v>21</v>
      </c>
      <c r="C15" s="115"/>
      <c r="D15" s="115"/>
      <c r="E15" s="116"/>
      <c r="F15" s="78" t="e">
        <f>F16*1000000/F17</f>
        <v>#DIV/0!</v>
      </c>
      <c r="G15" s="89"/>
      <c r="H15" s="3" t="s">
        <v>30</v>
      </c>
      <c r="I15" s="66"/>
      <c r="J15" s="67"/>
      <c r="K15" s="68"/>
    </row>
    <row r="16" spans="2:11" ht="15.75" thickBot="1" x14ac:dyDescent="0.3">
      <c r="B16" s="26"/>
      <c r="C16" s="115" t="s">
        <v>19</v>
      </c>
      <c r="D16" s="115"/>
      <c r="E16" s="115"/>
      <c r="F16" s="8"/>
      <c r="G16" s="89"/>
      <c r="H16" s="2" t="s">
        <v>2</v>
      </c>
      <c r="I16" s="67"/>
      <c r="J16" s="67"/>
      <c r="K16" s="68"/>
    </row>
    <row r="17" spans="2:11" ht="15.75" thickBot="1" x14ac:dyDescent="0.3">
      <c r="B17" s="26"/>
      <c r="C17" s="115" t="s">
        <v>22</v>
      </c>
      <c r="D17" s="115"/>
      <c r="E17" s="116"/>
      <c r="F17" s="32" t="e">
        <f>F18/F21</f>
        <v>#DIV/0!</v>
      </c>
      <c r="G17" s="89"/>
      <c r="H17" s="3" t="s">
        <v>31</v>
      </c>
      <c r="I17" s="67"/>
      <c r="J17" s="67"/>
      <c r="K17" s="68"/>
    </row>
    <row r="18" spans="2:11" ht="15.75" thickBot="1" x14ac:dyDescent="0.3">
      <c r="B18" s="135"/>
      <c r="C18" s="136"/>
      <c r="D18" s="115" t="s">
        <v>23</v>
      </c>
      <c r="E18" s="116"/>
      <c r="F18" s="35">
        <f>F19*F20</f>
        <v>0</v>
      </c>
      <c r="G18" s="79">
        <f>G19*G20</f>
        <v>0</v>
      </c>
      <c r="H18" s="3" t="s">
        <v>32</v>
      </c>
      <c r="I18" s="67"/>
      <c r="J18" s="67"/>
      <c r="K18" s="68"/>
    </row>
    <row r="19" spans="2:11" ht="15" x14ac:dyDescent="0.25">
      <c r="B19" s="135"/>
      <c r="C19" s="136"/>
      <c r="D19" s="136"/>
      <c r="E19" s="55" t="s">
        <v>24</v>
      </c>
      <c r="F19" s="33"/>
      <c r="G19" s="33"/>
      <c r="H19" s="3" t="s">
        <v>32</v>
      </c>
      <c r="I19" s="66"/>
      <c r="J19" s="67"/>
      <c r="K19" s="68"/>
    </row>
    <row r="20" spans="2:11" ht="15.75" thickBot="1" x14ac:dyDescent="0.3">
      <c r="B20" s="135"/>
      <c r="C20" s="136"/>
      <c r="D20" s="136"/>
      <c r="E20" s="56" t="s">
        <v>25</v>
      </c>
      <c r="F20" s="34"/>
      <c r="G20" s="34"/>
      <c r="H20" s="2" t="s">
        <v>0</v>
      </c>
      <c r="I20" s="66"/>
      <c r="J20" s="67"/>
      <c r="K20" s="68"/>
    </row>
    <row r="21" spans="2:11" ht="15.75" thickBot="1" x14ac:dyDescent="0.3">
      <c r="B21" s="135"/>
      <c r="C21" s="136"/>
      <c r="D21" s="115" t="s">
        <v>26</v>
      </c>
      <c r="E21" s="116"/>
      <c r="F21" s="78" t="e">
        <f>F22/F23</f>
        <v>#DIV/0!</v>
      </c>
      <c r="G21" s="92"/>
      <c r="H21" s="3" t="s">
        <v>32</v>
      </c>
      <c r="I21" s="66"/>
      <c r="J21" s="67"/>
      <c r="K21" s="68"/>
    </row>
    <row r="22" spans="2:11" ht="15" x14ac:dyDescent="0.25">
      <c r="B22" s="135"/>
      <c r="C22" s="136"/>
      <c r="D22" s="136"/>
      <c r="E22" s="56" t="s">
        <v>24</v>
      </c>
      <c r="F22" s="6"/>
      <c r="G22" s="89"/>
      <c r="H22" s="3" t="s">
        <v>32</v>
      </c>
      <c r="I22" s="66"/>
      <c r="J22" s="67"/>
      <c r="K22" s="68"/>
    </row>
    <row r="23" spans="2:11" ht="15" x14ac:dyDescent="0.25">
      <c r="B23" s="135"/>
      <c r="C23" s="136"/>
      <c r="D23" s="136"/>
      <c r="E23" s="56" t="s">
        <v>27</v>
      </c>
      <c r="F23" s="9"/>
      <c r="G23" s="89"/>
      <c r="H23" s="2" t="s">
        <v>31</v>
      </c>
      <c r="I23" s="66"/>
      <c r="J23" s="67"/>
      <c r="K23" s="68"/>
    </row>
    <row r="24" spans="2:11" ht="15" x14ac:dyDescent="0.25">
      <c r="B24" s="137" t="s">
        <v>28</v>
      </c>
      <c r="C24" s="138"/>
      <c r="D24" s="138"/>
      <c r="E24" s="138"/>
      <c r="F24" s="80"/>
      <c r="G24" s="80"/>
      <c r="H24" s="3" t="s">
        <v>32</v>
      </c>
      <c r="I24" s="69"/>
      <c r="J24" s="70"/>
      <c r="K24" s="68"/>
    </row>
    <row r="25" spans="2:11" ht="15.75" thickBot="1" x14ac:dyDescent="0.3">
      <c r="B25" s="139" t="s">
        <v>29</v>
      </c>
      <c r="C25" s="140"/>
      <c r="D25" s="140"/>
      <c r="E25" s="140"/>
      <c r="F25" s="81">
        <v>0.2</v>
      </c>
      <c r="G25" s="81">
        <v>0.2</v>
      </c>
      <c r="H25" s="11" t="s">
        <v>0</v>
      </c>
      <c r="I25" s="71"/>
      <c r="J25" s="72"/>
      <c r="K25" s="73"/>
    </row>
    <row r="26" spans="2:11" ht="15.75" thickBot="1" x14ac:dyDescent="0.3">
      <c r="B26" s="41"/>
      <c r="C26" s="41"/>
      <c r="D26" s="41"/>
      <c r="E26" s="41"/>
      <c r="F26" s="42"/>
      <c r="G26" s="42"/>
      <c r="H26" s="38"/>
      <c r="I26" s="38"/>
      <c r="J26" s="38"/>
      <c r="K26" s="38"/>
    </row>
    <row r="27" spans="2:11" ht="15" x14ac:dyDescent="0.25">
      <c r="B27" s="132" t="s">
        <v>33</v>
      </c>
      <c r="C27" s="133"/>
      <c r="D27" s="133"/>
      <c r="E27" s="134"/>
      <c r="F27" s="22" t="e">
        <f>F9*1000000*(1-F10)*F12/F15*F21</f>
        <v>#DIV/0!</v>
      </c>
      <c r="G27" s="23" t="e">
        <f>G9*(1-G10)*G18/G14</f>
        <v>#DIV/0!</v>
      </c>
      <c r="H27" s="24" t="s">
        <v>32</v>
      </c>
      <c r="I27" s="38"/>
      <c r="J27" s="38"/>
      <c r="K27" s="43"/>
    </row>
    <row r="28" spans="2:11" ht="15" x14ac:dyDescent="0.25">
      <c r="B28" s="151" t="s">
        <v>34</v>
      </c>
      <c r="C28" s="152"/>
      <c r="D28" s="152"/>
      <c r="E28" s="153"/>
      <c r="F28" s="20" t="e">
        <f>IF(F27&gt;F24,F24,F27)</f>
        <v>#DIV/0!</v>
      </c>
      <c r="G28" s="20" t="e">
        <f>IF(G27&gt;G24,G24,G27)</f>
        <v>#DIV/0!</v>
      </c>
      <c r="H28" s="21" t="s">
        <v>32</v>
      </c>
      <c r="I28" s="38"/>
      <c r="J28" s="38"/>
      <c r="K28" s="44"/>
    </row>
    <row r="29" spans="2:11" ht="15" x14ac:dyDescent="0.25">
      <c r="B29" s="151" t="s">
        <v>35</v>
      </c>
      <c r="C29" s="152"/>
      <c r="D29" s="152"/>
      <c r="E29" s="153"/>
      <c r="F29" s="20" t="e">
        <f>F28*F11</f>
        <v>#DIV/0!</v>
      </c>
      <c r="G29" s="20" t="e">
        <f>G28*G11</f>
        <v>#DIV/0!</v>
      </c>
      <c r="H29" s="21" t="s">
        <v>32</v>
      </c>
      <c r="I29" s="38"/>
      <c r="J29" s="38"/>
      <c r="K29" s="45"/>
    </row>
    <row r="30" spans="2:11" ht="15" x14ac:dyDescent="0.25">
      <c r="B30" s="126" t="s">
        <v>36</v>
      </c>
      <c r="C30" s="127"/>
      <c r="D30" s="127"/>
      <c r="E30" s="150"/>
      <c r="F30" s="82" t="e">
        <f>F29*(1-F25)</f>
        <v>#DIV/0!</v>
      </c>
      <c r="G30" s="82" t="e">
        <f>G29*(1-G25)</f>
        <v>#DIV/0!</v>
      </c>
      <c r="H30" s="83" t="s">
        <v>32</v>
      </c>
      <c r="I30" s="45"/>
      <c r="J30" s="38"/>
      <c r="K30" s="38"/>
    </row>
    <row r="31" spans="2:11" x14ac:dyDescent="0.3">
      <c r="B31" s="158" t="s">
        <v>37</v>
      </c>
      <c r="C31" s="159"/>
      <c r="D31" s="159"/>
      <c r="E31" s="160"/>
      <c r="F31" s="4" t="e">
        <f>(F18+F30)/F19</f>
        <v>#DIV/0!</v>
      </c>
      <c r="G31" s="4" t="e">
        <f>(G18+G30)/G19</f>
        <v>#DIV/0!</v>
      </c>
      <c r="H31" s="13" t="s">
        <v>0</v>
      </c>
      <c r="I31" s="38"/>
      <c r="J31" s="38"/>
      <c r="K31" s="38"/>
    </row>
    <row r="32" spans="2:11" ht="15" thickBot="1" x14ac:dyDescent="0.35">
      <c r="B32" s="162" t="s">
        <v>38</v>
      </c>
      <c r="C32" s="163"/>
      <c r="D32" s="163"/>
      <c r="E32" s="164"/>
      <c r="F32" s="25" t="e">
        <f>(F9*(1-F10)*F12*F11)-((F30/F21*F15)/(1-F25)/1000000)</f>
        <v>#DIV/0!</v>
      </c>
      <c r="G32" s="25" t="e">
        <f>(G9*(1-G10)*G12*G11)-((G30/G21*G15)/(1-G25)/1000000)</f>
        <v>#DIV/0!</v>
      </c>
      <c r="H32" s="14" t="s">
        <v>2</v>
      </c>
      <c r="I32" s="38"/>
      <c r="J32" s="38"/>
      <c r="K32" s="38"/>
    </row>
    <row r="33" spans="2:11" ht="15" thickBot="1" x14ac:dyDescent="0.35">
      <c r="B33" s="46"/>
      <c r="C33" s="46"/>
      <c r="D33" s="46"/>
      <c r="E33" s="46"/>
      <c r="F33" s="47"/>
      <c r="G33" s="47"/>
      <c r="H33" s="48"/>
      <c r="I33" s="38"/>
      <c r="J33" s="38"/>
      <c r="K33" s="38"/>
    </row>
    <row r="34" spans="2:11" x14ac:dyDescent="0.3">
      <c r="B34" s="123" t="s">
        <v>39</v>
      </c>
      <c r="C34" s="124"/>
      <c r="D34" s="124"/>
      <c r="E34" s="161"/>
      <c r="F34" s="84" t="e">
        <f>(F32*1000000)/(F17+F30/F21)</f>
        <v>#DIV/0!</v>
      </c>
      <c r="G34" s="84" t="e">
        <f>(G32*1000000)/(G17+G30/G21)</f>
        <v>#DIV/0!</v>
      </c>
      <c r="H34" s="85" t="s">
        <v>1</v>
      </c>
      <c r="I34" s="38"/>
      <c r="J34" s="38"/>
      <c r="K34" s="38"/>
    </row>
    <row r="35" spans="2:11" x14ac:dyDescent="0.3">
      <c r="B35" s="151" t="s">
        <v>40</v>
      </c>
      <c r="C35" s="152"/>
      <c r="D35" s="152"/>
      <c r="E35" s="153"/>
      <c r="F35" s="10" t="e">
        <f>F15</f>
        <v>#DIV/0!</v>
      </c>
      <c r="G35" s="10">
        <f>G15</f>
        <v>0</v>
      </c>
      <c r="H35" s="28" t="s">
        <v>1</v>
      </c>
      <c r="I35" s="38"/>
      <c r="J35" s="38"/>
      <c r="K35" s="38"/>
    </row>
    <row r="36" spans="2:11" x14ac:dyDescent="0.3">
      <c r="B36" s="154" t="s">
        <v>41</v>
      </c>
      <c r="C36" s="155"/>
      <c r="D36" s="155"/>
      <c r="E36" s="156"/>
      <c r="F36" s="5" t="e">
        <f>IF(F15&lt;3,0,IF(F15&lt;67,1,IF(F15&lt;322,2,IF(F15&lt;1319,3,IF(F15&lt;2122,4,5)))))</f>
        <v>#DIV/0!</v>
      </c>
      <c r="G36" s="5">
        <f>IF(G15&lt;3,0,IF(G15&lt;67,1,IF(G15&lt;322,2,IF(G15&lt;1319,3,IF(G15&lt;2122,4,5)))))</f>
        <v>0</v>
      </c>
      <c r="H36" s="28"/>
      <c r="I36" s="38"/>
      <c r="J36" s="38"/>
      <c r="K36" s="38"/>
    </row>
    <row r="37" spans="2:11" x14ac:dyDescent="0.3">
      <c r="B37" s="126" t="s">
        <v>42</v>
      </c>
      <c r="C37" s="127"/>
      <c r="D37" s="127"/>
      <c r="E37" s="150"/>
      <c r="F37" s="86" t="e">
        <f>F20*F36</f>
        <v>#DIV/0!</v>
      </c>
      <c r="G37" s="86">
        <f>G20*G36</f>
        <v>0</v>
      </c>
      <c r="H37" s="13"/>
      <c r="I37" s="38"/>
      <c r="J37" s="38"/>
      <c r="K37" s="38"/>
    </row>
    <row r="38" spans="2:11" x14ac:dyDescent="0.3">
      <c r="B38" s="151" t="s">
        <v>43</v>
      </c>
      <c r="C38" s="152"/>
      <c r="D38" s="152"/>
      <c r="E38" s="153"/>
      <c r="F38" s="12" t="e">
        <f>F35+F34</f>
        <v>#DIV/0!</v>
      </c>
      <c r="G38" s="12" t="e">
        <f>G35+G34</f>
        <v>#DIV/0!</v>
      </c>
      <c r="H38" s="28" t="s">
        <v>1</v>
      </c>
      <c r="I38" s="45"/>
      <c r="J38" s="38"/>
      <c r="K38" s="38"/>
    </row>
    <row r="39" spans="2:11" x14ac:dyDescent="0.3">
      <c r="B39" s="154" t="s">
        <v>44</v>
      </c>
      <c r="C39" s="155"/>
      <c r="D39" s="155"/>
      <c r="E39" s="156"/>
      <c r="F39" s="5" t="e">
        <f>IF(F38&lt;3,0,IF(F38&lt;67,1,IF(F38&lt;322,2,IF(F38&lt;1319,3,IF(F38&lt;2122,4,5)))))</f>
        <v>#DIV/0!</v>
      </c>
      <c r="G39" s="5" t="e">
        <f>IF(G38&lt;3,0,IF(G38&lt;67,1,IF(G38&lt;322,2,IF(G38&lt;1319,3,IF(G38&lt;2122,4,5)))))</f>
        <v>#DIV/0!</v>
      </c>
      <c r="H39" s="28"/>
      <c r="I39" s="38"/>
      <c r="J39" s="38"/>
      <c r="K39" s="38"/>
    </row>
    <row r="40" spans="2:11" ht="15" thickBot="1" x14ac:dyDescent="0.35">
      <c r="B40" s="129" t="s">
        <v>45</v>
      </c>
      <c r="C40" s="130"/>
      <c r="D40" s="130"/>
      <c r="E40" s="157"/>
      <c r="F40" s="87" t="e">
        <f>F31*F39</f>
        <v>#DIV/0!</v>
      </c>
      <c r="G40" s="87" t="e">
        <f>G31*G39</f>
        <v>#DIV/0!</v>
      </c>
      <c r="H40" s="14"/>
      <c r="I40" s="38"/>
      <c r="J40" s="38"/>
      <c r="K40" s="38"/>
    </row>
    <row r="41" spans="2:11" ht="15" thickBot="1" x14ac:dyDescent="0.35">
      <c r="B41" s="38"/>
      <c r="C41" s="38"/>
      <c r="D41" s="38"/>
      <c r="E41" s="38"/>
      <c r="F41" s="38"/>
      <c r="G41" s="38"/>
      <c r="H41" s="38"/>
      <c r="I41" s="38"/>
      <c r="J41" s="38"/>
      <c r="K41" s="38"/>
    </row>
    <row r="42" spans="2:11" ht="15" thickBot="1" x14ac:dyDescent="0.35">
      <c r="B42" s="38"/>
      <c r="C42" s="147" t="s">
        <v>46</v>
      </c>
      <c r="D42" s="148"/>
      <c r="E42" s="148"/>
      <c r="F42" s="148"/>
      <c r="G42" s="148"/>
      <c r="H42" s="149"/>
      <c r="I42" s="38"/>
      <c r="J42" s="38"/>
      <c r="K42" s="38"/>
    </row>
    <row r="43" spans="2:11" x14ac:dyDescent="0.3">
      <c r="B43" s="38"/>
      <c r="C43" s="141" t="s">
        <v>47</v>
      </c>
      <c r="D43" s="142"/>
      <c r="E43" s="142"/>
      <c r="F43" s="27">
        <f>F19*(1-F20)</f>
        <v>0</v>
      </c>
      <c r="G43" s="27">
        <f>G19*(1-G20)</f>
        <v>0</v>
      </c>
      <c r="H43" s="29" t="s">
        <v>32</v>
      </c>
      <c r="I43" s="38"/>
      <c r="J43" s="38"/>
      <c r="K43" s="38"/>
    </row>
    <row r="44" spans="2:11" x14ac:dyDescent="0.3">
      <c r="B44" s="38"/>
      <c r="C44" s="143" t="s">
        <v>48</v>
      </c>
      <c r="D44" s="144"/>
      <c r="E44" s="144"/>
      <c r="F44" s="18" t="e">
        <f>F15/F21</f>
        <v>#DIV/0!</v>
      </c>
      <c r="G44" s="18" t="e">
        <f>G15/G21</f>
        <v>#DIV/0!</v>
      </c>
      <c r="H44" s="30" t="s">
        <v>1</v>
      </c>
      <c r="I44" s="38"/>
      <c r="J44" s="38"/>
      <c r="K44" s="38"/>
    </row>
    <row r="45" spans="2:11" ht="15" thickBot="1" x14ac:dyDescent="0.35">
      <c r="B45" s="38"/>
      <c r="C45" s="145" t="s">
        <v>49</v>
      </c>
      <c r="D45" s="146"/>
      <c r="E45" s="146"/>
      <c r="F45" s="19" t="e">
        <f>F14*1000000/F19</f>
        <v>#DIV/0!</v>
      </c>
      <c r="G45" s="19" t="e">
        <f>G14*1000000/G19</f>
        <v>#DIV/0!</v>
      </c>
      <c r="H45" s="31" t="s">
        <v>1</v>
      </c>
      <c r="I45" s="38"/>
      <c r="J45" s="38"/>
      <c r="K45" s="38"/>
    </row>
  </sheetData>
  <mergeCells count="46">
    <mergeCell ref="B36:E36"/>
    <mergeCell ref="B29:E29"/>
    <mergeCell ref="B28:E28"/>
    <mergeCell ref="B30:E30"/>
    <mergeCell ref="B31:E31"/>
    <mergeCell ref="B34:E34"/>
    <mergeCell ref="B35:E35"/>
    <mergeCell ref="B32:E32"/>
    <mergeCell ref="C43:E43"/>
    <mergeCell ref="C44:E44"/>
    <mergeCell ref="C45:E45"/>
    <mergeCell ref="C42:H42"/>
    <mergeCell ref="B37:E37"/>
    <mergeCell ref="B38:E38"/>
    <mergeCell ref="B39:E39"/>
    <mergeCell ref="B40:E40"/>
    <mergeCell ref="C14:E14"/>
    <mergeCell ref="B27:E27"/>
    <mergeCell ref="C16:E16"/>
    <mergeCell ref="C17:E17"/>
    <mergeCell ref="B18:C18"/>
    <mergeCell ref="D18:E18"/>
    <mergeCell ref="B19:D19"/>
    <mergeCell ref="B20:D20"/>
    <mergeCell ref="B21:C21"/>
    <mergeCell ref="D21:E21"/>
    <mergeCell ref="B22:D22"/>
    <mergeCell ref="B23:D23"/>
    <mergeCell ref="B24:E24"/>
    <mergeCell ref="B25:E25"/>
    <mergeCell ref="G2:K2"/>
    <mergeCell ref="G3:K5"/>
    <mergeCell ref="B15:E15"/>
    <mergeCell ref="B8:E8"/>
    <mergeCell ref="F8:G8"/>
    <mergeCell ref="B9:E9"/>
    <mergeCell ref="B10:E10"/>
    <mergeCell ref="B11:E11"/>
    <mergeCell ref="B12:E12"/>
    <mergeCell ref="B2:D2"/>
    <mergeCell ref="B3:D3"/>
    <mergeCell ref="B4:D4"/>
    <mergeCell ref="B5:D5"/>
    <mergeCell ref="B6:D6"/>
    <mergeCell ref="B7:D7"/>
    <mergeCell ref="C13:E13"/>
  </mergeCells>
  <pageMargins left="0.7" right="0.7" top="0.78740157499999996" bottom="0.78740157499999996" header="0.3" footer="0.3"/>
  <pageSetup paperSize="9" scale="70" orientation="landscape" horizontalDpi="4294967293" vertic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'User Guide'!$B$23:$B$27</xm:f>
          </x14:formula1>
          <xm:sqref>E7</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User Guide</vt:lpstr>
      <vt:lpstr>Explanation of Inputs</vt:lpstr>
      <vt:lpstr>Spreadsheet</vt:lpstr>
      <vt:lpstr>Categories</vt:lpstr>
      <vt:lpstr>Spreadsheet!Druckbereich</vt:lpstr>
      <vt:lpstr>'User Guide'!Druckbereich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Meyer</dc:creator>
  <cp:lastModifiedBy>Tim</cp:lastModifiedBy>
  <cp:lastPrinted>2015-06-19T10:50:56Z</cp:lastPrinted>
  <dcterms:created xsi:type="dcterms:W3CDTF">2013-10-30T13:12:15Z</dcterms:created>
  <dcterms:modified xsi:type="dcterms:W3CDTF">2015-06-19T13:35:01Z</dcterms:modified>
</cp:coreProperties>
</file>